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alyazat\TOP_PLUSZ\Élhető települések B komp. (TOP_PLUSZ-1.2.1-21) - Park\Előterjesztés\"/>
    </mc:Choice>
  </mc:AlternateContent>
  <xr:revisionPtr revIDLastSave="0" documentId="8_{3E271218-4E4F-4854-BC82-AD1FA7AE18D7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Info" sheetId="1" r:id="rId1"/>
    <sheet name="Főösszesítő" sheetId="2" r:id="rId2"/>
    <sheet name="Munkanem összesítő" sheetId="3" r:id="rId3"/>
    <sheet name="12.Felvonulási létesítmények" sheetId="4" r:id="rId4"/>
    <sheet name="19.Költségtérítések" sheetId="5" r:id="rId5"/>
    <sheet name="21.Irtás, föld- és sziklamunka" sheetId="6" r:id="rId6"/>
    <sheet name="31.Helyszíni beton és vasbeton" sheetId="7" r:id="rId7"/>
    <sheet name="32.Előregyártott épületszerkez" sheetId="8" r:id="rId8"/>
    <sheet name="61.Útburkolat alap és makadámb" sheetId="9" r:id="rId9"/>
    <sheet name="62.Kőburkolat készítése" sheetId="10" r:id="rId10"/>
    <sheet name="91.Kert- és parképítési munkák" sheetId="11" r:id="rId11"/>
    <sheet name="92.Szabadtéri, szabadidő és sp" sheetId="12" r:id="rId12"/>
    <sheet name="98.Egyéb járulékos munkák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1" l="1"/>
  <c r="H4" i="6"/>
  <c r="I4" i="6"/>
  <c r="I7" i="6" l="1"/>
  <c r="I3" i="7"/>
  <c r="I4" i="7" s="1"/>
  <c r="D5" i="3" s="1"/>
  <c r="I4" i="13"/>
  <c r="H4" i="13"/>
  <c r="I3" i="13"/>
  <c r="H3" i="13"/>
  <c r="I2" i="13"/>
  <c r="H2" i="13"/>
  <c r="H5" i="13" s="1"/>
  <c r="C11" i="3" s="1"/>
  <c r="I10" i="12"/>
  <c r="H10" i="12"/>
  <c r="I9" i="12"/>
  <c r="H9" i="12"/>
  <c r="I8" i="12"/>
  <c r="H8" i="12"/>
  <c r="I7" i="12"/>
  <c r="H7" i="12"/>
  <c r="I2" i="12"/>
  <c r="H2" i="12"/>
  <c r="I14" i="11"/>
  <c r="H14" i="11"/>
  <c r="I13" i="11"/>
  <c r="H13" i="11"/>
  <c r="I12" i="11"/>
  <c r="H12" i="11"/>
  <c r="I11" i="11"/>
  <c r="H11" i="11"/>
  <c r="I10" i="11"/>
  <c r="H10" i="11"/>
  <c r="I9" i="11"/>
  <c r="H9" i="11"/>
  <c r="I7" i="11"/>
  <c r="H7" i="11"/>
  <c r="I6" i="11"/>
  <c r="H6" i="11"/>
  <c r="I5" i="11"/>
  <c r="H5" i="11"/>
  <c r="I4" i="11"/>
  <c r="H4" i="11"/>
  <c r="I3" i="11"/>
  <c r="H3" i="11"/>
  <c r="I2" i="11"/>
  <c r="H2" i="11"/>
  <c r="I3" i="10"/>
  <c r="H3" i="10"/>
  <c r="I2" i="10"/>
  <c r="H2" i="10"/>
  <c r="I6" i="9"/>
  <c r="H6" i="9"/>
  <c r="I5" i="9"/>
  <c r="H5" i="9"/>
  <c r="I4" i="9"/>
  <c r="I7" i="9" s="1"/>
  <c r="D7" i="3" s="1"/>
  <c r="H4" i="9"/>
  <c r="I3" i="9"/>
  <c r="H3" i="9"/>
  <c r="I2" i="9"/>
  <c r="H2" i="9"/>
  <c r="H7" i="9" s="1"/>
  <c r="C7" i="3" s="1"/>
  <c r="I3" i="8"/>
  <c r="I2" i="8"/>
  <c r="H2" i="8"/>
  <c r="H3" i="8" s="1"/>
  <c r="C6" i="3" s="1"/>
  <c r="H3" i="7"/>
  <c r="H4" i="7" s="1"/>
  <c r="C5" i="3" s="1"/>
  <c r="I11" i="6"/>
  <c r="H11" i="6"/>
  <c r="I10" i="6"/>
  <c r="H10" i="6"/>
  <c r="I9" i="6"/>
  <c r="H9" i="6"/>
  <c r="I8" i="6"/>
  <c r="H8" i="6"/>
  <c r="H7" i="6"/>
  <c r="I6" i="6"/>
  <c r="H6" i="6"/>
  <c r="I5" i="6"/>
  <c r="H5" i="6"/>
  <c r="H3" i="6"/>
  <c r="I2" i="6"/>
  <c r="H2" i="6"/>
  <c r="I3" i="5"/>
  <c r="I2" i="5"/>
  <c r="H2" i="5"/>
  <c r="H3" i="5" s="1"/>
  <c r="C3" i="3" s="1"/>
  <c r="H3" i="4"/>
  <c r="I2" i="4"/>
  <c r="I3" i="4" s="1"/>
  <c r="D2" i="3" s="1"/>
  <c r="H2" i="4"/>
  <c r="D6" i="3"/>
  <c r="D3" i="3"/>
  <c r="C2" i="3"/>
  <c r="I15" i="11" l="1"/>
  <c r="D9" i="3" s="1"/>
  <c r="I5" i="13"/>
  <c r="D11" i="3" s="1"/>
  <c r="H15" i="11"/>
  <c r="C9" i="3" s="1"/>
  <c r="H11" i="12"/>
  <c r="C10" i="3" s="1"/>
  <c r="I11" i="12"/>
  <c r="D10" i="3" s="1"/>
  <c r="H4" i="10"/>
  <c r="C8" i="3" s="1"/>
  <c r="I4" i="10"/>
  <c r="D8" i="3" s="1"/>
  <c r="H12" i="6"/>
  <c r="C4" i="3" s="1"/>
  <c r="I12" i="6"/>
  <c r="D4" i="3" s="1"/>
  <c r="D12" i="3" l="1"/>
  <c r="D19" i="2" s="1"/>
  <c r="C12" i="3"/>
  <c r="C19" i="2" s="1"/>
  <c r="C20" i="2" l="1"/>
  <c r="C21" i="2" s="1"/>
  <c r="C22" i="2" s="1"/>
</calcChain>
</file>

<file path=xl/sharedStrings.xml><?xml version="1.0" encoding="utf-8"?>
<sst xmlns="http://schemas.openxmlformats.org/spreadsheetml/2006/main" count="412" uniqueCount="191">
  <si>
    <t>Exportált költségvetés adatai</t>
  </si>
  <si>
    <t>Költségvetés neve:</t>
  </si>
  <si>
    <t>Kisbér, Gamma-park</t>
  </si>
  <si>
    <t>Leírás:</t>
  </si>
  <si>
    <t>Költségvetés jellege:</t>
  </si>
  <si>
    <t>Új</t>
  </si>
  <si>
    <t>Tételek száma:</t>
  </si>
  <si>
    <t>46 db</t>
  </si>
  <si>
    <t>Munkanemek száma:</t>
  </si>
  <si>
    <t>10 db</t>
  </si>
  <si>
    <t>Fejezetek száma:</t>
  </si>
  <si>
    <t>1 db</t>
  </si>
  <si>
    <t>Építmény tulajdonsága:</t>
  </si>
  <si>
    <t>Sport és üdülési célú építmény</t>
  </si>
  <si>
    <t>Utolsó módosítás:</t>
  </si>
  <si>
    <t>Rezsióradíj:</t>
  </si>
  <si>
    <t>Bruttó végösszeg:</t>
  </si>
  <si>
    <t>Készítette:</t>
  </si>
  <si>
    <t>kert@royalkert.hu</t>
  </si>
  <si>
    <t>Figyelem!</t>
  </si>
  <si>
    <t>Ez az információs ablak az exportálással létrejött költségvetés alapadatait tartalmazza!</t>
  </si>
  <si>
    <t>A további munkafüzet-lapokon történő változtatások nincsenek hatással az oldal adataira!
Továbbá az ezen az oldalon kiadott módosítások nem változtatják a költségvetés adatait!</t>
  </si>
  <si>
    <t>Készült a TERC-ETALON Online Építőipari Költségvetés-készítő és Kiíró Programrendszerrel</t>
  </si>
  <si>
    <t>http://www.etalon.terc.hu</t>
  </si>
  <si>
    <t>Ssz.</t>
  </si>
  <si>
    <t>Megnevezés</t>
  </si>
  <si>
    <t>Anyagköltség</t>
  </si>
  <si>
    <t>Díjköltség</t>
  </si>
  <si>
    <t>12</t>
  </si>
  <si>
    <t>Felvonulási létesítmények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</si>
  <si>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</si>
  <si>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</si>
  <si>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</si>
  <si>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</si>
  <si>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</si>
  <si>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</si>
  <si>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</si>
  <si>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</si>
  <si>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Megjegyzés</t>
  </si>
  <si>
    <t>ÉNGY kód</t>
  </si>
  <si>
    <t>K. jelző</t>
  </si>
  <si>
    <t>Munkanem</t>
  </si>
  <si>
    <t>12-011-1.1-0025031</t>
  </si>
  <si>
    <t>Mobil WC bérleti díj elszámolása, szállítással, heti tisztítással, karbantartással, Mobil WC kézmosós, bérleti díj/hó</t>
  </si>
  <si>
    <t>db</t>
  </si>
  <si>
    <t xml:space="preserve"> 120115062316</t>
  </si>
  <si>
    <t>ÖN</t>
  </si>
  <si>
    <t>Munkanem összesen (HUF)</t>
  </si>
  <si>
    <t>19</t>
  </si>
  <si>
    <t>Költségtérítések</t>
  </si>
  <si>
    <t>19-010-1</t>
  </si>
  <si>
    <t>Általános teendők, megvalósulás szakaszában, kitűzési terv alapján a kitűzési pontok műszeres kitűzése</t>
  </si>
  <si>
    <t>nap</t>
  </si>
  <si>
    <t>K</t>
  </si>
  <si>
    <t>21</t>
  </si>
  <si>
    <t>Irtás, föld- és sziklamunka</t>
  </si>
  <si>
    <t>21-001-6.2</t>
  </si>
  <si>
    <t>Meglévő cserjék és korábbi fák visszavágott csonkjainak kivágása, tuskó kiemelése nélkül, tuskómarással</t>
  </si>
  <si>
    <t>21-100-2</t>
  </si>
  <si>
    <t>Felesleges föld gépjárműre rakása, elszállítása, lerakása lerakón (lerakóhelyi díjjal)</t>
  </si>
  <si>
    <t>m3</t>
  </si>
  <si>
    <t>21-007-1.2.2</t>
  </si>
  <si>
    <t>Durva tereprendezés géppel, vízszintes tükör kialakítása pumpapálya területén, bevágásból keletkező föld deponálása, szükséges mennyiségben történő felhasználásig</t>
  </si>
  <si>
    <t>m³</t>
  </si>
  <si>
    <t>21-011-11.1</t>
  </si>
  <si>
    <t>Építési törmelék konténeres elszállítása, lerakása, lerakóhelyi díjjal, 3,0 m³-es konténerbe</t>
  </si>
  <si>
    <t xml:space="preserve"> 210110016745</t>
  </si>
  <si>
    <t>21-004-5.1</t>
  </si>
  <si>
    <t>21-001-1</t>
  </si>
  <si>
    <t>Pumpapálya létesítéséhez jól tömöríthető, alacsony szervesanyagtartalmú töltőföld beszerzése, helyszínre szállítása, terítése kiviteli tervdokumentációnak megfelelően, tömörítése, durva terepszint kialakítása</t>
  </si>
  <si>
    <t>21-003-7.1.3.1</t>
  </si>
  <si>
    <t>Munkagödör földkiemelése épületek és műtárgyak helyén bármely konzisztenciájú, I-IV. oszt. talajban, gépi erővel, kiegészítő kézi munkával, alapterület: 50,1-100,0 m² között, 5,5 m mélységig</t>
  </si>
  <si>
    <t>Esőkert kialakításához</t>
  </si>
  <si>
    <t xml:space="preserve"> 210030014964</t>
  </si>
  <si>
    <t>21-011-2.1.2</t>
  </si>
  <si>
    <t>Termett, kikerülő humuszos talaj (16 m3) és komposzt (16 m3) helyszínre szállítása és keverése helyszínen, majd esőkertbe hordása és terítése átl. 35 cm vtg.-ban géppel, kiegészítő kézi erővel</t>
  </si>
  <si>
    <t>21-001-2.2.1</t>
  </si>
  <si>
    <t>Egyes fák kitermelése tuskókiásás nélkül, legallyazással és darabolással, kézi szerszámokkal, kemény fából törzsátmérő: 10-20 cm között</t>
  </si>
  <si>
    <t xml:space="preserve"> 210010013481</t>
  </si>
  <si>
    <t>31</t>
  </si>
  <si>
    <t>Helyszíni beton és vasbeton munkák</t>
  </si>
  <si>
    <t>31-021-6.1.2.2</t>
  </si>
  <si>
    <t>Gördeszkás-zóna burkolatához C35/45 minőségű beton készítése helyben, 6-os beton hálóval történő megerősítéssel, terítése gördeszkával használt felületeken</t>
  </si>
  <si>
    <t>m2</t>
  </si>
  <si>
    <t>31-051-1.1</t>
  </si>
  <si>
    <t>m²</t>
  </si>
  <si>
    <t>32</t>
  </si>
  <si>
    <t>Előregyártott épületszerkezeti elem elhelyezése és szerelése</t>
  </si>
  <si>
    <t>32-000-7.1</t>
  </si>
  <si>
    <t>Egyéb előregyártott beton vagy vasbeton, könnyűbeton kiselemek bontása 0,125 t/db tömegig</t>
  </si>
  <si>
    <t xml:space="preserve"> 320000070132</t>
  </si>
  <si>
    <t>61</t>
  </si>
  <si>
    <t>Útburkolat alap és makadámburkolat készítése</t>
  </si>
  <si>
    <t>61-003-6</t>
  </si>
  <si>
    <t>Pumpapálya építéséhez homokos kavics beszerzése, helyszínre szállítása, mozgatása géppel, terítése 15 cm vastagságban, tömörítése (422 m2)</t>
  </si>
  <si>
    <t>61-003-2</t>
  </si>
  <si>
    <t>Pumpapálya építéséhez CKT beton beszerzése, helyszínre szállítása, mozgatása géppel, terítése, tömörítése, 15 cm vastagságban (401 m2)</t>
  </si>
  <si>
    <t>61-003-2.3</t>
  </si>
  <si>
    <t>Pumpapálya építéséhez szükséges emulzió beszerzése, helyszínre szállítása, terítése CKT felületre</t>
  </si>
  <si>
    <t>61-075-111</t>
  </si>
  <si>
    <t>Pumpapálya építéséhez szükséges kötőréteg AC11 jelű aszfaltkeverék útépítési bitumennel, helyszínre szállítása, terítése 4 cm vastagságban</t>
  </si>
  <si>
    <t>61-075-112</t>
  </si>
  <si>
    <t>Pumpapálya építéséhez szükséges kötőréteg AC8 jelű aszfaltkeverék útépítési bitumennel, helyszínre szállítása, terítése 4 cm vastagságban</t>
  </si>
  <si>
    <t>62</t>
  </si>
  <si>
    <t>Kőburkolat készítése</t>
  </si>
  <si>
    <t>62-002-21.3</t>
  </si>
  <si>
    <t>m</t>
  </si>
  <si>
    <t>Parkoló burkolata körül</t>
  </si>
  <si>
    <t>62-003-6-0130212</t>
  </si>
  <si>
    <t>91</t>
  </si>
  <si>
    <t>Kert- és parképítési munkák</t>
  </si>
  <si>
    <t>91-004-2</t>
  </si>
  <si>
    <t>Kertépítő elemek elhelyezése előregyártott elemekből, újrahasznosított ágyásszegélyek lerakása süllyesztett szegélyként kézi erővel (4,5 cm magas)</t>
  </si>
  <si>
    <t>91-003-11</t>
  </si>
  <si>
    <t xml:space="preserve">Növénylistában szereplő növényanyag beszerzése, gépjárműre rakása, helyszínre szállítása </t>
  </si>
  <si>
    <t>91-003-1.1.2.2.1.2</t>
  </si>
  <si>
    <t>Földlabdás fa (12/14 méret) telepítése normál talajban gépi gödörásással (60x60x60 cm), földvisszatöltéssel, tányérozással</t>
  </si>
  <si>
    <t>Fa karózása 3 db 250 cm hosszú körmart, csiszolt fenyő karóval, kötözéssel, karók felső rögzítése fa léccel (kalodázás)</t>
  </si>
  <si>
    <t>91-001-1.1.2.1.2</t>
  </si>
  <si>
    <t>Talajelőkészítés növénytelepítéshez, növényesítendő felületek talajelőkészítése, trágyázás nélkül rotációs kapával, sík felületen és/vagy 20°-nál kisebb lejtőn, középkötött talajon, talajosztály: III-IV.</t>
  </si>
  <si>
    <t>100 m²</t>
  </si>
  <si>
    <t xml:space="preserve"> 910011179003</t>
  </si>
  <si>
    <t>91-003-1.2.1.1.2.3</t>
  </si>
  <si>
    <t>Növények szabadföldi telepítése gödör- vagy árokásással, cserjék, lombhullató fajokkal, szoliterként, konténeres cserjével, szervestrágyázással</t>
  </si>
  <si>
    <t>91-003-1.2.2.1.2.2</t>
  </si>
  <si>
    <t>Növények szabadföldi telepítése gödör- vagy árokásással, cserjék, lomblevelű örökzöldekkel, szoliterként, konténeres cserjével, szervestrágyázással</t>
  </si>
  <si>
    <t>91-003-1.5.2.2.1</t>
  </si>
  <si>
    <t>Növények szabadföldi telepítése gödör- vagy árokásással, lágyszárúak, virágágyakba, évelő növényekkel, sík felületen és/vagy 20°-nál kisebb lejtőn.</t>
  </si>
  <si>
    <t>91-005-2.4.5</t>
  </si>
  <si>
    <t>Faapríték, faforgács terítése kézi erővel esőkert felületén 10 cm vastagságban</t>
  </si>
  <si>
    <t>91-005-2.4.5.1</t>
  </si>
  <si>
    <t>Faapríték, faforgács terítése kézi erővel cserje és évelőágyak felületén 8 cm vastagságban</t>
  </si>
  <si>
    <t>91-001-13.2.1</t>
  </si>
  <si>
    <t xml:space="preserve">Komplett füvesítés fűmagvetéssel: - talajlazítás rotálással, - gyep- és növénymaradványok, kövek kézi eltávolítása, - finom tükör készítése,  - fűmagvetés "Sport" fűmagkeverékkel átl. 4 dkg/m2,  - műtrágyázás granulátummal átl. 3 dkg/m2,  - hengerezés. </t>
  </si>
  <si>
    <t>91-001-13.2.2</t>
  </si>
  <si>
    <t xml:space="preserve">Komplett füvesítés fűmagvetéssel: - talajlazítás rotálással, - gyep- és növénymaradványok, kövek kézi eltávolítása, - finom tükör készítése,  - fűmagvetés vadvirágos fűmagkeverékkel átl. 4 dkg/m2,  - műtrágyázás granulátummal átl. 3 dkg/m2,  - hengerezés. </t>
  </si>
  <si>
    <t>91-001-13.1.1</t>
  </si>
  <si>
    <t>Füvesítés sík felületen talajelőkészítés nélkül, 4 dkg/m2, "Sport" minőségű fűmagkeverékkel</t>
  </si>
  <si>
    <t>92</t>
  </si>
  <si>
    <t>Szabadtéri, szabadidő és sportlétesítmények</t>
  </si>
  <si>
    <t>92-000-2.5.1.1.3</t>
  </si>
  <si>
    <t>Kerti létesítmények bontása, kiegészítő kerti elemek bontása, kerti bútorok, rögzített, padok</t>
  </si>
  <si>
    <t xml:space="preserve"> 920001214394</t>
  </si>
  <si>
    <t>92-002-1.2.1.1</t>
  </si>
  <si>
    <t>Sportpályák és kiegészítőik, gördeszka elemek, korlátok kialakítása, műanyag, fém és fa kialakítású, 6 éves kortól, 21,01-50 m² közötti felületigénnyel, 22-35 m² alapterületig</t>
  </si>
  <si>
    <t>OrangeRamp HQ Rámpaelem, cikkszám: Orsht 05, forgalmazó: Hovi-Tech Kft., vagy műszakilag egyenértékű eszköz beszerzése, helyszínre szállítása, összeszerelése, üzembehelyezése, minősítése</t>
  </si>
  <si>
    <t xml:space="preserve"> 920022797306</t>
  </si>
  <si>
    <t>OrangeRamp HQ Box, cikkszám: Ormn03, forgalmazó: Hovi-Tech Kft., vagy műszakilag egyenértékű eszköz beszerzése, helyszínre szállítása, összeszerelése, üzembehelyezése, minősítése</t>
  </si>
  <si>
    <t>OrangeRamp HQ Korlát, cikkszám: Orrl22, forgalmazó: Hovi-Tech Kft., vagy műszakilag egyenértékű eszköz beszerzése, helyszínre szállítása, összeszerelése, üzembehelyezése, minősítése</t>
  </si>
  <si>
    <t>92-003-10.1</t>
  </si>
  <si>
    <t>Támlás pad beszerzése szállítással, telepítéssel, gyártó: Interatletika, cikkszám: LP003, Forgalmazó: Royal-Kert Kft., vagy ezzel műszakilag egyenértékű</t>
  </si>
  <si>
    <t>92-003-10.2</t>
  </si>
  <si>
    <t>Támla nélküli pad beszerzése szállítással, telepítéssel, gyártó: Interatletika, cikkszám: LP003.1, Forgalmazó: Royal-Kert Kft., vagy ezzel műszakilag egyenértékű</t>
  </si>
  <si>
    <t>92-003-10.3</t>
  </si>
  <si>
    <t>92-004-2.6</t>
  </si>
  <si>
    <t>92-003-1.2.5</t>
  </si>
  <si>
    <t>Kerti fém építmények elhelyezése, szabadtéri berendezések, információs táblák, Buglo, cikkszám: 7600, forgalmazó: Royal-Kert Kft. tábla m.:580x50x2000 mm, vagy műszakilag egyenértékű termék</t>
  </si>
  <si>
    <t>98</t>
  </si>
  <si>
    <t>Egyéb járulékos munkák</t>
  </si>
  <si>
    <t>98-001-1</t>
  </si>
  <si>
    <t>Organizációs költség (előkészítés, szervezés, egyeztetések, építésvezetés, adminisztrációs költség)</t>
  </si>
  <si>
    <t>98-001-2</t>
  </si>
  <si>
    <t xml:space="preserve">Pumpapálya projektmenedzsment költsége, hatósági díjak, közüzemi díjak, őrzés-elkerítés </t>
  </si>
  <si>
    <t>98-001-3</t>
  </si>
  <si>
    <t>Telephelyi rakodási, kiszállási költség</t>
  </si>
  <si>
    <t>Összesen (HUF)</t>
  </si>
  <si>
    <t>Megrendelő:</t>
  </si>
  <si>
    <t>Kisbér Város Önkormányzat</t>
  </si>
  <si>
    <t>(2870 Kisbér, Széchenyi u. 2.)</t>
  </si>
  <si>
    <t>Royal-Kert Kft.</t>
  </si>
  <si>
    <t>8200 Veszprém, Sólya utca 8.</t>
  </si>
  <si>
    <t>Tárgy:</t>
  </si>
  <si>
    <t>"Közösségi- és zöldinfrastruktúra fejlesztése Kisbéren</t>
  </si>
  <si>
    <t>TOP_Plusz-1.2.1-21-KO1-2022-00068 azonosítószámú projekthez</t>
  </si>
  <si>
    <t>táj- és kertépítészeti munkarész</t>
  </si>
  <si>
    <t>Gamma park (hrsz. 855)</t>
  </si>
  <si>
    <t>Költségvetés főösszesítő</t>
  </si>
  <si>
    <t>1 Építmény közvetlen költségei</t>
  </si>
  <si>
    <t>2.1 ÁFA vetítési alap</t>
  </si>
  <si>
    <t>2.2 ÁFA</t>
  </si>
  <si>
    <t>3 A munka ára (HUF)</t>
  </si>
  <si>
    <r>
      <rPr>
        <strike/>
        <sz val="10"/>
        <color rgb="FFFF0000"/>
        <rFont val="Times New Roman"/>
        <family val="1"/>
        <charset val="238"/>
      </rPr>
      <t>Gördeszkás-zóna burkolatához beton kerti szegély (100x30x5 cm) lerakása beton sávalapba árokásással, beton helyszíni keverésével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2"/>
      </rPr>
      <t>- Beton kerti szegély lerakása gyalogos járdához (becsült mennyiség)</t>
    </r>
  </si>
  <si>
    <r>
      <rPr>
        <strike/>
        <sz val="10"/>
        <color rgb="FFFF0000"/>
        <rFont val="Times New Roman"/>
        <family val="1"/>
        <charset val="238"/>
      </rPr>
      <t>Gördeszkás-zóna beton burkolatához fagyálló</t>
    </r>
    <r>
      <rPr>
        <sz val="10"/>
        <color theme="1"/>
        <rFont val="Times New Roman"/>
        <family val="2"/>
      </rPr>
      <t>, Gyalogos járda burkolatához teherhordó alap készítése, rétegrend: &gt;15 cm vtg. 11-22 mm-es zúzalékalap kialakítása tömörítve KŐKA, Iszkaszentgyörgy</t>
    </r>
  </si>
  <si>
    <r>
      <rPr>
        <strike/>
        <sz val="10"/>
        <color rgb="FFFF0000"/>
        <rFont val="Times New Roman"/>
        <family val="1"/>
        <charset val="238"/>
      </rPr>
      <t>Piktor</t>
    </r>
    <r>
      <rPr>
        <sz val="10"/>
        <color theme="1"/>
        <rFont val="Times New Roman"/>
        <family val="2"/>
      </rPr>
      <t xml:space="preserve"> Hulladékgyűjtő beszerzése szállítással, telepítése, gyártó: Buglo, cikkszám: 6052 </t>
    </r>
    <r>
      <rPr>
        <strike/>
        <sz val="10"/>
        <color rgb="FFFF0000"/>
        <rFont val="Times New Roman"/>
        <family val="1"/>
        <charset val="238"/>
      </rPr>
      <t>Interatletika, cikkszám: LP201</t>
    </r>
    <r>
      <rPr>
        <sz val="10"/>
        <color theme="1"/>
        <rFont val="Times New Roman"/>
        <family val="2"/>
      </rPr>
      <t>, Forgalmazó: Royal-Kert Kft., vagy ezzel műszakilag egyenértékű</t>
    </r>
  </si>
  <si>
    <r>
      <t xml:space="preserve">3 állásos kerékpártároló beszerzése, szállítással, telepítéssel, gyártó: Interatletika, cikkszám: LP501 </t>
    </r>
    <r>
      <rPr>
        <strike/>
        <sz val="10"/>
        <color rgb="FFFF0000"/>
        <rFont val="Times New Roman"/>
        <family val="1"/>
        <charset val="238"/>
      </rPr>
      <t>Bugló, cikkszám: 6064,</t>
    </r>
    <r>
      <rPr>
        <sz val="10"/>
        <color theme="1"/>
        <rFont val="Times New Roman"/>
        <family val="2"/>
      </rPr>
      <t xml:space="preserve"> Forgalmazó: Royal-Kert Kft., vagy ezzel műszakilag egyenértékű</t>
    </r>
  </si>
  <si>
    <t>XXXXX</t>
  </si>
  <si>
    <t>Kikerülő föld elterítése helyben, északi zöldfelületi szigeten, a meglévő murva elbontása nélkül.</t>
  </si>
  <si>
    <r>
      <rPr>
        <strike/>
        <sz val="10"/>
        <color rgb="FFFF0000"/>
        <rFont val="Times New Roman"/>
        <family val="1"/>
        <charset val="238"/>
      </rPr>
      <t xml:space="preserve">Gördeszkás-zóna </t>
    </r>
    <r>
      <rPr>
        <sz val="10"/>
        <rFont val="Times New Roman"/>
        <family val="1"/>
        <charset val="238"/>
      </rPr>
      <t xml:space="preserve">gyalogos járdájához C35/45 minőségű beton készítése helyben, terítése gyalogos felületeken </t>
    </r>
  </si>
  <si>
    <t>Esőkertben és az északi zöldfelületen</t>
  </si>
  <si>
    <t>Veszprém, 2024.06.26.</t>
  </si>
  <si>
    <r>
      <rPr>
        <strike/>
        <sz val="10"/>
        <color rgb="FFFF0000"/>
        <rFont val="Times New Roman"/>
        <family val="1"/>
        <charset val="238"/>
      </rPr>
      <t>Gördeszkás-zóna beton burkolat tükör kiemelése gépi erővel, sík terepen - 15 cm mélységig (kitermelt talaj elszállítása nélkül), kb. a burkolat felén (a többi rész a tükör magasságában van)</t>
    </r>
    <r>
      <rPr>
        <sz val="10"/>
        <color theme="1"/>
        <rFont val="Times New Roman"/>
        <family val="2"/>
      </rPr>
      <t xml:space="preserve"> - Kb. 60 m2 járdafelület helyén tükör kiszedése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</si>
</sst>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"/>
    <numFmt numFmtId="165" formatCode="###\ ###\ ###\ ##0\ \F\t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1"/>
      <color theme="1"/>
      <name val="Times New Roman"/>
      <family val="2"/>
    </font>
    <font>
      <b/>
      <sz val="10"/>
      <color rgb="FFFF0000"/>
      <name val="Times New Roman"/>
      <family val="2"/>
    </font>
    <font>
      <sz val="10"/>
      <color theme="1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trike/>
      <sz val="10"/>
      <color theme="1"/>
      <name val="Times New Roman"/>
      <family val="2"/>
    </font>
    <font>
      <b/>
      <strike/>
      <sz val="10"/>
      <color theme="1"/>
      <name val="Times New Roman"/>
      <family val="2"/>
    </font>
    <font>
      <b/>
      <strike/>
      <sz val="10"/>
      <color rgb="FFFF0000"/>
      <name val="Times New Roman"/>
      <family val="2"/>
    </font>
    <font>
      <sz val="10"/>
      <name val="Times New Roman"/>
      <family val="1"/>
      <charset val="238"/>
    </font>
    <font>
      <b/>
      <sz val="10"/>
      <name val="Times New Roman"/>
      <family val="2"/>
    </font>
    <font>
      <sz val="10"/>
      <color rgb="FFFF0000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164" fontId="1" fillId="0" borderId="0" xfId="0" applyNumberFormat="1" applyFont="1" applyAlignment="1">
      <alignment vertical="top" wrapText="1"/>
    </xf>
    <xf numFmtId="10" fontId="2" fillId="0" borderId="2" xfId="0" applyNumberFormat="1" applyFont="1" applyBorder="1" applyAlignment="1">
      <alignment horizontal="right" vertical="top" wrapText="1"/>
    </xf>
    <xf numFmtId="164" fontId="4" fillId="0" borderId="3" xfId="0" applyNumberFormat="1" applyFont="1" applyBorder="1" applyAlignment="1">
      <alignment vertical="top" wrapText="1"/>
    </xf>
    <xf numFmtId="0" fontId="1" fillId="3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49" fontId="2" fillId="0" borderId="0" xfId="0" applyNumberFormat="1" applyFont="1" applyAlignment="1">
      <alignment horizontal="right" vertical="top" wrapText="1"/>
    </xf>
    <xf numFmtId="164" fontId="1" fillId="0" borderId="3" xfId="0" applyNumberFormat="1" applyFont="1" applyBorder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164" fontId="2" fillId="4" borderId="0" xfId="0" applyNumberFormat="1" applyFont="1" applyFill="1" applyAlignment="1">
      <alignment vertical="top"/>
    </xf>
    <xf numFmtId="164" fontId="1" fillId="4" borderId="0" xfId="0" applyNumberFormat="1" applyFont="1" applyFill="1" applyAlignment="1">
      <alignment vertical="top" wrapText="1"/>
    </xf>
    <xf numFmtId="0" fontId="5" fillId="5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164" fontId="2" fillId="5" borderId="0" xfId="0" applyNumberFormat="1" applyFont="1" applyFill="1" applyAlignment="1">
      <alignment vertical="top"/>
    </xf>
    <xf numFmtId="164" fontId="1" fillId="5" borderId="0" xfId="0" applyNumberFormat="1" applyFont="1" applyFill="1" applyAlignment="1">
      <alignment vertical="top" wrapText="1"/>
    </xf>
    <xf numFmtId="0" fontId="2" fillId="5" borderId="0" xfId="0" applyFont="1" applyFill="1" applyAlignment="1">
      <alignment horizontal="right" vertical="top" wrapText="1"/>
    </xf>
    <xf numFmtId="49" fontId="2" fillId="5" borderId="0" xfId="0" applyNumberFormat="1" applyFont="1" applyFill="1" applyAlignment="1">
      <alignment horizontal="right" vertical="top" wrapText="1"/>
    </xf>
    <xf numFmtId="0" fontId="2" fillId="4" borderId="0" xfId="0" applyFont="1" applyFill="1" applyAlignment="1">
      <alignment horizontal="right" vertical="top" wrapText="1"/>
    </xf>
    <xf numFmtId="49" fontId="2" fillId="4" borderId="0" xfId="0" applyNumberFormat="1" applyFont="1" applyFill="1" applyAlignment="1">
      <alignment horizontal="right" vertical="top" wrapText="1"/>
    </xf>
    <xf numFmtId="0" fontId="6" fillId="5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2" fillId="6" borderId="0" xfId="0" applyFont="1" applyFill="1" applyAlignment="1">
      <alignment vertical="top" wrapText="1"/>
    </xf>
    <xf numFmtId="0" fontId="2" fillId="7" borderId="0" xfId="0" applyFont="1" applyFill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5" fillId="7" borderId="0" xfId="0" applyFont="1" applyFill="1" applyAlignment="1">
      <alignment vertical="top" wrapText="1"/>
    </xf>
    <xf numFmtId="164" fontId="2" fillId="7" borderId="0" xfId="0" applyNumberFormat="1" applyFont="1" applyFill="1" applyAlignment="1">
      <alignment vertical="top"/>
    </xf>
    <xf numFmtId="164" fontId="1" fillId="7" borderId="0" xfId="0" applyNumberFormat="1" applyFont="1" applyFill="1" applyAlignment="1">
      <alignment vertical="top" wrapText="1"/>
    </xf>
    <xf numFmtId="0" fontId="9" fillId="6" borderId="0" xfId="0" applyFont="1" applyFill="1" applyAlignment="1">
      <alignment vertical="top" wrapText="1"/>
    </xf>
    <xf numFmtId="0" fontId="10" fillId="6" borderId="0" xfId="0" applyFont="1" applyFill="1" applyAlignment="1">
      <alignment vertical="top" wrapText="1"/>
    </xf>
    <xf numFmtId="0" fontId="11" fillId="6" borderId="0" xfId="0" applyFont="1" applyFill="1" applyAlignment="1">
      <alignment vertical="top" wrapText="1"/>
    </xf>
    <xf numFmtId="164" fontId="9" fillId="6" borderId="0" xfId="0" applyNumberFormat="1" applyFont="1" applyFill="1" applyAlignment="1">
      <alignment vertical="top"/>
    </xf>
    <xf numFmtId="164" fontId="10" fillId="6" borderId="0" xfId="0" applyNumberFormat="1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0" fillId="4" borderId="0" xfId="0" applyFont="1" applyFill="1" applyAlignment="1">
      <alignment vertical="top" wrapText="1"/>
    </xf>
    <xf numFmtId="0" fontId="9" fillId="4" borderId="0" xfId="0" applyFont="1" applyFill="1" applyAlignment="1">
      <alignment vertical="top" wrapText="1"/>
    </xf>
    <xf numFmtId="164" fontId="9" fillId="4" borderId="0" xfId="0" applyNumberFormat="1" applyFont="1" applyFill="1" applyAlignment="1">
      <alignment vertical="top"/>
    </xf>
    <xf numFmtId="164" fontId="10" fillId="4" borderId="0" xfId="0" applyNumberFormat="1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4" borderId="0" xfId="0" applyFont="1" applyFill="1" applyAlignment="1">
      <alignment vertical="top" wrapText="1"/>
    </xf>
    <xf numFmtId="0" fontId="2" fillId="7" borderId="0" xfId="0" applyFont="1" applyFill="1" applyAlignment="1">
      <alignment horizontal="right" vertical="top" wrapText="1"/>
    </xf>
    <xf numFmtId="49" fontId="2" fillId="7" borderId="0" xfId="0" applyNumberFormat="1" applyFont="1" applyFill="1" applyAlignment="1">
      <alignment horizontal="right" vertical="top" wrapText="1"/>
    </xf>
    <xf numFmtId="0" fontId="6" fillId="7" borderId="0" xfId="0" applyFont="1" applyFill="1" applyAlignment="1">
      <alignment vertical="top" wrapText="1"/>
    </xf>
    <xf numFmtId="0" fontId="14" fillId="0" borderId="0" xfId="0" applyFont="1" applyAlignment="1">
      <alignment horizontal="left" vertical="top" wrapText="1"/>
    </xf>
    <xf numFmtId="164" fontId="14" fillId="0" borderId="0" xfId="0" applyNumberFormat="1" applyFont="1" applyAlignment="1">
      <alignment vertical="top"/>
    </xf>
    <xf numFmtId="0" fontId="6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2" fillId="0" borderId="0" xfId="0" applyNumberFormat="1" applyFont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14" fillId="0" borderId="0" xfId="0" applyFont="1" applyAlignment="1">
      <alignment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talon.terc.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workbookViewId="0">
      <selection activeCell="B13" sqref="B13"/>
    </sheetView>
  </sheetViews>
  <sheetFormatPr defaultRowHeight="15" x14ac:dyDescent="0.25"/>
  <cols>
    <col min="1" max="2" width="30.7109375" customWidth="1"/>
  </cols>
  <sheetData>
    <row r="1" spans="1:2" x14ac:dyDescent="0.25">
      <c r="A1" s="54" t="s">
        <v>0</v>
      </c>
      <c r="B1" s="54"/>
    </row>
    <row r="2" spans="1:2" x14ac:dyDescent="0.25">
      <c r="A2" s="2" t="s">
        <v>1</v>
      </c>
      <c r="B2" s="3" t="s">
        <v>2</v>
      </c>
    </row>
    <row r="3" spans="1:2" x14ac:dyDescent="0.25">
      <c r="A3" s="2" t="s">
        <v>3</v>
      </c>
      <c r="B3" s="3"/>
    </row>
    <row r="4" spans="1:2" x14ac:dyDescent="0.25">
      <c r="A4" s="2" t="s">
        <v>4</v>
      </c>
      <c r="B4" s="3" t="s">
        <v>5</v>
      </c>
    </row>
    <row r="5" spans="1:2" x14ac:dyDescent="0.25">
      <c r="A5" s="2" t="s">
        <v>6</v>
      </c>
      <c r="B5" s="3" t="s">
        <v>7</v>
      </c>
    </row>
    <row r="6" spans="1:2" x14ac:dyDescent="0.25">
      <c r="A6" s="2" t="s">
        <v>8</v>
      </c>
      <c r="B6" s="3" t="s">
        <v>9</v>
      </c>
    </row>
    <row r="7" spans="1:2" x14ac:dyDescent="0.25">
      <c r="A7" s="2" t="s">
        <v>10</v>
      </c>
      <c r="B7" s="3" t="s">
        <v>11</v>
      </c>
    </row>
    <row r="8" spans="1:2" x14ac:dyDescent="0.25">
      <c r="A8" s="2" t="s">
        <v>12</v>
      </c>
      <c r="B8" s="3" t="s">
        <v>13</v>
      </c>
    </row>
    <row r="10" spans="1:2" x14ac:dyDescent="0.25">
      <c r="A10" s="2" t="s">
        <v>14</v>
      </c>
      <c r="B10" s="3"/>
    </row>
    <row r="12" spans="1:2" x14ac:dyDescent="0.25">
      <c r="A12" s="2" t="s">
        <v>15</v>
      </c>
      <c r="B12" s="4">
        <v>7200</v>
      </c>
    </row>
    <row r="13" spans="1:2" x14ac:dyDescent="0.25">
      <c r="A13" s="2" t="s">
        <v>16</v>
      </c>
      <c r="B13" s="5">
        <v>79706949</v>
      </c>
    </row>
    <row r="15" spans="1:2" x14ac:dyDescent="0.25">
      <c r="A15" s="2" t="s">
        <v>17</v>
      </c>
      <c r="B15" s="3" t="s">
        <v>18</v>
      </c>
    </row>
    <row r="17" spans="1:2" x14ac:dyDescent="0.25">
      <c r="A17" s="2" t="s">
        <v>19</v>
      </c>
    </row>
    <row r="18" spans="1:2" x14ac:dyDescent="0.25">
      <c r="A18" s="55" t="s">
        <v>20</v>
      </c>
      <c r="B18" s="55"/>
    </row>
    <row r="21" spans="1:2" x14ac:dyDescent="0.25">
      <c r="A21" s="55" t="s">
        <v>21</v>
      </c>
      <c r="B21" s="55"/>
    </row>
    <row r="26" spans="1:2" x14ac:dyDescent="0.25">
      <c r="A26" s="56" t="s">
        <v>22</v>
      </c>
      <c r="B26" s="56"/>
    </row>
    <row r="28" spans="1:2" x14ac:dyDescent="0.25">
      <c r="A28" s="3" t="s">
        <v>23</v>
      </c>
    </row>
  </sheetData>
  <mergeCells count="4">
    <mergeCell ref="A1:B1"/>
    <mergeCell ref="A18:B18"/>
    <mergeCell ref="A21:B21"/>
    <mergeCell ref="A26:B26"/>
  </mergeCells>
  <hyperlinks>
    <hyperlink ref="A28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"/>
  <sheetViews>
    <sheetView workbookViewId="0">
      <selection activeCell="C3" sqref="C3"/>
    </sheetView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63.75" x14ac:dyDescent="0.25">
      <c r="A2" s="20">
        <v>1</v>
      </c>
      <c r="B2" s="21" t="s">
        <v>105</v>
      </c>
      <c r="C2" s="28" t="s">
        <v>181</v>
      </c>
      <c r="D2" s="18">
        <v>80</v>
      </c>
      <c r="E2" s="20" t="s">
        <v>106</v>
      </c>
      <c r="F2" s="22">
        <v>2115</v>
      </c>
      <c r="G2" s="22">
        <v>5365</v>
      </c>
      <c r="H2" s="23">
        <f>ROUND(F2*D2,0)</f>
        <v>169200</v>
      </c>
      <c r="I2" s="23">
        <f>ROUND(G2*D2,0)</f>
        <v>429200</v>
      </c>
      <c r="J2" s="24" t="s">
        <v>107</v>
      </c>
      <c r="K2" s="25"/>
      <c r="L2" s="20" t="s">
        <v>53</v>
      </c>
      <c r="M2" s="20">
        <v>62</v>
      </c>
    </row>
    <row r="3" spans="1:13" ht="63.75" x14ac:dyDescent="0.25">
      <c r="A3" s="20">
        <v>2</v>
      </c>
      <c r="B3" s="21" t="s">
        <v>108</v>
      </c>
      <c r="C3" s="28" t="s">
        <v>182</v>
      </c>
      <c r="D3" s="18">
        <v>60</v>
      </c>
      <c r="E3" s="20" t="s">
        <v>85</v>
      </c>
      <c r="F3" s="22">
        <v>1875</v>
      </c>
      <c r="G3" s="22">
        <v>1540</v>
      </c>
      <c r="H3" s="23">
        <f>ROUND(F3*D3,0)</f>
        <v>112500</v>
      </c>
      <c r="I3" s="23">
        <f>ROUND(G3*D3,0)</f>
        <v>92400</v>
      </c>
      <c r="J3" s="24"/>
      <c r="K3" s="25"/>
      <c r="L3" s="20" t="s">
        <v>53</v>
      </c>
      <c r="M3" s="20">
        <v>62</v>
      </c>
    </row>
    <row r="4" spans="1:13" x14ac:dyDescent="0.25">
      <c r="A4" s="9"/>
      <c r="B4" s="9"/>
      <c r="C4" s="9" t="s">
        <v>47</v>
      </c>
      <c r="D4" s="9"/>
      <c r="E4" s="9"/>
      <c r="F4" s="9"/>
      <c r="G4" s="9"/>
      <c r="H4" s="13">
        <f>ROUND(SUM(H2:H3),0)</f>
        <v>281700</v>
      </c>
      <c r="I4" s="13">
        <f>ROUND(SUM(I2:I3),0)</f>
        <v>521600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C12" sqref="C12"/>
    </sheetView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51" x14ac:dyDescent="0.25">
      <c r="A2" s="3">
        <v>1</v>
      </c>
      <c r="B2" s="2" t="s">
        <v>111</v>
      </c>
      <c r="C2" s="3" t="s">
        <v>112</v>
      </c>
      <c r="D2" s="2">
        <v>190</v>
      </c>
      <c r="E2" s="3" t="s">
        <v>106</v>
      </c>
      <c r="F2" s="4">
        <v>955</v>
      </c>
      <c r="G2" s="4">
        <v>1240</v>
      </c>
      <c r="H2" s="7">
        <f t="shared" ref="H2:H14" si="0">ROUND(F2*D2,0)</f>
        <v>181450</v>
      </c>
      <c r="I2" s="7">
        <f t="shared" ref="I2:I14" si="1">ROUND(G2*D2,0)</f>
        <v>235600</v>
      </c>
      <c r="J2" s="11"/>
      <c r="K2" s="12"/>
      <c r="L2" s="3" t="s">
        <v>53</v>
      </c>
      <c r="M2" s="3">
        <v>91</v>
      </c>
    </row>
    <row r="3" spans="1:13" ht="38.25" x14ac:dyDescent="0.25">
      <c r="A3" s="3">
        <v>2</v>
      </c>
      <c r="B3" s="2" t="s">
        <v>113</v>
      </c>
      <c r="C3" s="3" t="s">
        <v>114</v>
      </c>
      <c r="D3" s="2">
        <v>1</v>
      </c>
      <c r="E3" s="3" t="s">
        <v>44</v>
      </c>
      <c r="F3" s="4">
        <v>0</v>
      </c>
      <c r="G3" s="4">
        <v>80000</v>
      </c>
      <c r="H3" s="7">
        <f t="shared" si="0"/>
        <v>0</v>
      </c>
      <c r="I3" s="7">
        <f t="shared" si="1"/>
        <v>80000</v>
      </c>
      <c r="J3" s="11"/>
      <c r="K3" s="12"/>
      <c r="L3" s="3" t="s">
        <v>53</v>
      </c>
      <c r="M3" s="3">
        <v>91</v>
      </c>
    </row>
    <row r="4" spans="1:13" ht="38.25" x14ac:dyDescent="0.25">
      <c r="A4" s="3">
        <v>3</v>
      </c>
      <c r="B4" s="2" t="s">
        <v>115</v>
      </c>
      <c r="C4" s="3" t="s">
        <v>116</v>
      </c>
      <c r="D4" s="2">
        <v>6</v>
      </c>
      <c r="E4" s="3" t="s">
        <v>44</v>
      </c>
      <c r="F4" s="4">
        <v>38250</v>
      </c>
      <c r="G4" s="4">
        <v>7800</v>
      </c>
      <c r="H4" s="7">
        <f t="shared" si="0"/>
        <v>229500</v>
      </c>
      <c r="I4" s="7">
        <f t="shared" si="1"/>
        <v>46800</v>
      </c>
      <c r="J4" s="11"/>
      <c r="K4" s="12"/>
      <c r="L4" s="3" t="s">
        <v>53</v>
      </c>
      <c r="M4" s="3">
        <v>91</v>
      </c>
    </row>
    <row r="5" spans="1:13" ht="38.25" x14ac:dyDescent="0.25">
      <c r="A5" s="3">
        <v>4</v>
      </c>
      <c r="B5" s="2" t="s">
        <v>115</v>
      </c>
      <c r="C5" s="3" t="s">
        <v>117</v>
      </c>
      <c r="D5" s="2">
        <v>6</v>
      </c>
      <c r="E5" s="3" t="s">
        <v>44</v>
      </c>
      <c r="F5" s="4">
        <v>9425</v>
      </c>
      <c r="G5" s="4">
        <v>2520</v>
      </c>
      <c r="H5" s="7">
        <f t="shared" si="0"/>
        <v>56550</v>
      </c>
      <c r="I5" s="7">
        <f t="shared" si="1"/>
        <v>15120</v>
      </c>
      <c r="J5" s="11"/>
      <c r="K5" s="12"/>
      <c r="L5" s="3" t="s">
        <v>53</v>
      </c>
      <c r="M5" s="3">
        <v>91</v>
      </c>
    </row>
    <row r="6" spans="1:13" ht="63.75" x14ac:dyDescent="0.25">
      <c r="A6" s="3">
        <v>5</v>
      </c>
      <c r="B6" s="2" t="s">
        <v>118</v>
      </c>
      <c r="C6" s="3" t="s">
        <v>119</v>
      </c>
      <c r="D6" s="2">
        <v>3.95</v>
      </c>
      <c r="E6" s="3" t="s">
        <v>120</v>
      </c>
      <c r="F6" s="4">
        <v>0</v>
      </c>
      <c r="G6" s="4">
        <v>76038</v>
      </c>
      <c r="H6" s="7">
        <f t="shared" si="0"/>
        <v>0</v>
      </c>
      <c r="I6" s="7">
        <f t="shared" si="1"/>
        <v>300350</v>
      </c>
      <c r="J6" s="11"/>
      <c r="K6" s="12" t="s">
        <v>121</v>
      </c>
      <c r="L6" s="3" t="s">
        <v>46</v>
      </c>
      <c r="M6" s="3">
        <v>91</v>
      </c>
    </row>
    <row r="7" spans="1:13" ht="51" x14ac:dyDescent="0.25">
      <c r="A7" s="3">
        <v>6</v>
      </c>
      <c r="B7" s="2" t="s">
        <v>122</v>
      </c>
      <c r="C7" s="3" t="s">
        <v>123</v>
      </c>
      <c r="D7" s="46">
        <v>707</v>
      </c>
      <c r="E7" s="3" t="s">
        <v>44</v>
      </c>
      <c r="F7" s="4">
        <v>1150</v>
      </c>
      <c r="G7" s="4">
        <v>620</v>
      </c>
      <c r="H7" s="7">
        <f t="shared" si="0"/>
        <v>813050</v>
      </c>
      <c r="I7" s="7">
        <f t="shared" si="1"/>
        <v>438340</v>
      </c>
      <c r="J7" s="11"/>
      <c r="K7" s="12"/>
      <c r="L7" s="3" t="s">
        <v>53</v>
      </c>
      <c r="M7" s="3">
        <v>91</v>
      </c>
    </row>
    <row r="8" spans="1:13" ht="51" x14ac:dyDescent="0.25">
      <c r="A8" s="3">
        <v>7</v>
      </c>
      <c r="B8" s="2" t="s">
        <v>124</v>
      </c>
      <c r="C8" s="3" t="s">
        <v>125</v>
      </c>
      <c r="D8" s="46">
        <v>68</v>
      </c>
      <c r="E8" s="3" t="s">
        <v>44</v>
      </c>
      <c r="F8" s="4">
        <v>3500</v>
      </c>
      <c r="G8" s="4">
        <v>702</v>
      </c>
      <c r="H8" s="7">
        <v>0</v>
      </c>
      <c r="I8" s="7">
        <v>0</v>
      </c>
      <c r="J8" s="11"/>
      <c r="K8" s="12"/>
      <c r="L8" s="3" t="s">
        <v>53</v>
      </c>
      <c r="M8" s="3">
        <v>91</v>
      </c>
    </row>
    <row r="9" spans="1:13" ht="51" x14ac:dyDescent="0.25">
      <c r="A9" s="3">
        <v>8</v>
      </c>
      <c r="B9" s="2" t="s">
        <v>126</v>
      </c>
      <c r="C9" s="3" t="s">
        <v>127</v>
      </c>
      <c r="D9" s="2">
        <v>445</v>
      </c>
      <c r="E9" s="3" t="s">
        <v>44</v>
      </c>
      <c r="F9" s="4">
        <v>715</v>
      </c>
      <c r="G9" s="4">
        <v>624</v>
      </c>
      <c r="H9" s="7">
        <f t="shared" si="0"/>
        <v>318175</v>
      </c>
      <c r="I9" s="7">
        <f t="shared" si="1"/>
        <v>277680</v>
      </c>
      <c r="J9" s="11"/>
      <c r="K9" s="12"/>
      <c r="L9" s="3" t="s">
        <v>53</v>
      </c>
      <c r="M9" s="3">
        <v>91</v>
      </c>
    </row>
    <row r="10" spans="1:13" ht="25.5" x14ac:dyDescent="0.25">
      <c r="A10" s="3">
        <v>9</v>
      </c>
      <c r="B10" s="2" t="s">
        <v>128</v>
      </c>
      <c r="C10" s="3" t="s">
        <v>129</v>
      </c>
      <c r="D10" s="2">
        <v>85</v>
      </c>
      <c r="E10" s="3" t="s">
        <v>85</v>
      </c>
      <c r="F10" s="4">
        <v>1550</v>
      </c>
      <c r="G10" s="4">
        <v>1950</v>
      </c>
      <c r="H10" s="7">
        <f t="shared" si="0"/>
        <v>131750</v>
      </c>
      <c r="I10" s="7">
        <f t="shared" si="1"/>
        <v>165750</v>
      </c>
      <c r="J10" s="11"/>
      <c r="K10" s="12"/>
      <c r="L10" s="3" t="s">
        <v>53</v>
      </c>
      <c r="M10" s="3">
        <v>91</v>
      </c>
    </row>
    <row r="11" spans="1:13" ht="38.25" x14ac:dyDescent="0.25">
      <c r="A11" s="3">
        <v>10</v>
      </c>
      <c r="B11" s="2" t="s">
        <v>130</v>
      </c>
      <c r="C11" s="3" t="s">
        <v>131</v>
      </c>
      <c r="D11" s="2">
        <v>310</v>
      </c>
      <c r="E11" s="3" t="s">
        <v>85</v>
      </c>
      <c r="F11" s="4">
        <v>1200</v>
      </c>
      <c r="G11" s="4">
        <v>1950</v>
      </c>
      <c r="H11" s="7">
        <f t="shared" si="0"/>
        <v>372000</v>
      </c>
      <c r="I11" s="7">
        <f t="shared" si="1"/>
        <v>604500</v>
      </c>
      <c r="J11" s="11"/>
      <c r="K11" s="12"/>
      <c r="L11" s="3" t="s">
        <v>53</v>
      </c>
      <c r="M11" s="3">
        <v>91</v>
      </c>
    </row>
    <row r="12" spans="1:13" ht="89.25" x14ac:dyDescent="0.25">
      <c r="A12" s="3">
        <v>11</v>
      </c>
      <c r="B12" s="2" t="s">
        <v>132</v>
      </c>
      <c r="C12" s="3" t="s">
        <v>133</v>
      </c>
      <c r="D12" s="19">
        <v>1200</v>
      </c>
      <c r="E12" s="3" t="s">
        <v>85</v>
      </c>
      <c r="F12" s="4">
        <v>105</v>
      </c>
      <c r="G12" s="4">
        <v>864</v>
      </c>
      <c r="H12" s="7">
        <f t="shared" si="0"/>
        <v>126000</v>
      </c>
      <c r="I12" s="7">
        <f t="shared" si="1"/>
        <v>1036800</v>
      </c>
      <c r="J12" s="11"/>
      <c r="K12" s="12"/>
      <c r="L12" s="3" t="s">
        <v>53</v>
      </c>
      <c r="M12" s="3">
        <v>91</v>
      </c>
    </row>
    <row r="13" spans="1:13" ht="89.25" x14ac:dyDescent="0.25">
      <c r="A13" s="3">
        <v>12</v>
      </c>
      <c r="B13" s="2" t="s">
        <v>134</v>
      </c>
      <c r="C13" s="3" t="s">
        <v>135</v>
      </c>
      <c r="D13" s="19">
        <f>450+310</f>
        <v>760</v>
      </c>
      <c r="E13" s="3" t="s">
        <v>85</v>
      </c>
      <c r="F13" s="4">
        <v>145</v>
      </c>
      <c r="G13" s="4">
        <v>864</v>
      </c>
      <c r="H13" s="7">
        <f t="shared" si="0"/>
        <v>110200</v>
      </c>
      <c r="I13" s="7">
        <f t="shared" si="1"/>
        <v>656640</v>
      </c>
      <c r="J13" s="51" t="s">
        <v>188</v>
      </c>
      <c r="K13" s="12"/>
      <c r="L13" s="3" t="s">
        <v>53</v>
      </c>
      <c r="M13" s="3">
        <v>91</v>
      </c>
    </row>
    <row r="14" spans="1:13" ht="38.25" x14ac:dyDescent="0.25">
      <c r="A14" s="3">
        <v>13</v>
      </c>
      <c r="B14" s="2" t="s">
        <v>136</v>
      </c>
      <c r="C14" s="3" t="s">
        <v>137</v>
      </c>
      <c r="D14" s="2">
        <v>900</v>
      </c>
      <c r="E14" s="3" t="s">
        <v>85</v>
      </c>
      <c r="F14" s="4">
        <v>70</v>
      </c>
      <c r="G14" s="4">
        <v>72</v>
      </c>
      <c r="H14" s="7">
        <f t="shared" si="0"/>
        <v>63000</v>
      </c>
      <c r="I14" s="7">
        <f t="shared" si="1"/>
        <v>64800</v>
      </c>
      <c r="J14" s="11"/>
      <c r="K14" s="12"/>
      <c r="L14" s="3" t="s">
        <v>53</v>
      </c>
      <c r="M14" s="3">
        <v>91</v>
      </c>
    </row>
    <row r="15" spans="1:13" x14ac:dyDescent="0.25">
      <c r="A15" s="9"/>
      <c r="B15" s="9"/>
      <c r="C15" s="9" t="s">
        <v>47</v>
      </c>
      <c r="D15" s="9"/>
      <c r="E15" s="9"/>
      <c r="F15" s="9"/>
      <c r="G15" s="9"/>
      <c r="H15" s="13">
        <f>ROUND(SUM(H2:H14),0)</f>
        <v>2401675</v>
      </c>
      <c r="I15" s="13">
        <f>ROUND(SUM(I2:I14),0)</f>
        <v>3922380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"/>
  <sheetViews>
    <sheetView workbookViewId="0">
      <selection activeCell="B7" sqref="B7"/>
    </sheetView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38.25" x14ac:dyDescent="0.25">
      <c r="A2" s="3">
        <v>1</v>
      </c>
      <c r="B2" s="2" t="s">
        <v>140</v>
      </c>
      <c r="C2" s="3" t="s">
        <v>141</v>
      </c>
      <c r="D2" s="2">
        <v>3</v>
      </c>
      <c r="E2" s="3" t="s">
        <v>44</v>
      </c>
      <c r="F2" s="4">
        <v>0</v>
      </c>
      <c r="G2" s="4">
        <v>10240</v>
      </c>
      <c r="H2" s="7">
        <f t="shared" ref="H2:H10" si="0">ROUND(F2*D2,0)</f>
        <v>0</v>
      </c>
      <c r="I2" s="7">
        <f t="shared" ref="I2:I10" si="1">ROUND(G2*D2,0)</f>
        <v>30720</v>
      </c>
      <c r="J2" s="11"/>
      <c r="K2" s="12" t="s">
        <v>142</v>
      </c>
      <c r="L2" s="3" t="s">
        <v>46</v>
      </c>
      <c r="M2" s="3">
        <v>92</v>
      </c>
    </row>
    <row r="3" spans="1:13" ht="127.5" x14ac:dyDescent="0.25">
      <c r="A3" s="14">
        <v>2</v>
      </c>
      <c r="B3" s="15" t="s">
        <v>143</v>
      </c>
      <c r="C3" s="14" t="s">
        <v>144</v>
      </c>
      <c r="D3" s="15">
        <v>1</v>
      </c>
      <c r="E3" s="14" t="s">
        <v>44</v>
      </c>
      <c r="F3" s="16">
        <v>2871492</v>
      </c>
      <c r="G3" s="16">
        <v>362040</v>
      </c>
      <c r="H3" s="17">
        <v>0</v>
      </c>
      <c r="I3" s="17">
        <v>0</v>
      </c>
      <c r="J3" s="26" t="s">
        <v>145</v>
      </c>
      <c r="K3" s="27" t="s">
        <v>146</v>
      </c>
      <c r="L3" s="14" t="s">
        <v>46</v>
      </c>
      <c r="M3" s="14">
        <v>92</v>
      </c>
    </row>
    <row r="4" spans="1:13" ht="114.75" x14ac:dyDescent="0.25">
      <c r="A4" s="14">
        <v>3</v>
      </c>
      <c r="B4" s="15" t="s">
        <v>143</v>
      </c>
      <c r="C4" s="14" t="s">
        <v>144</v>
      </c>
      <c r="D4" s="15">
        <v>1</v>
      </c>
      <c r="E4" s="14" t="s">
        <v>44</v>
      </c>
      <c r="F4" s="16">
        <v>1381710</v>
      </c>
      <c r="G4" s="16">
        <v>362040</v>
      </c>
      <c r="H4" s="17">
        <v>0</v>
      </c>
      <c r="I4" s="17">
        <v>0</v>
      </c>
      <c r="J4" s="26" t="s">
        <v>147</v>
      </c>
      <c r="K4" s="27" t="s">
        <v>146</v>
      </c>
      <c r="L4" s="14" t="s">
        <v>46</v>
      </c>
      <c r="M4" s="14">
        <v>92</v>
      </c>
    </row>
    <row r="5" spans="1:13" ht="114.75" x14ac:dyDescent="0.25">
      <c r="A5" s="14">
        <v>4</v>
      </c>
      <c r="B5" s="15" t="s">
        <v>143</v>
      </c>
      <c r="C5" s="14" t="s">
        <v>144</v>
      </c>
      <c r="D5" s="15">
        <v>1</v>
      </c>
      <c r="E5" s="14" t="s">
        <v>44</v>
      </c>
      <c r="F5" s="16">
        <v>189126</v>
      </c>
      <c r="G5" s="16">
        <v>362040</v>
      </c>
      <c r="H5" s="17">
        <v>0</v>
      </c>
      <c r="I5" s="17">
        <v>0</v>
      </c>
      <c r="J5" s="26" t="s">
        <v>148</v>
      </c>
      <c r="K5" s="27" t="s">
        <v>146</v>
      </c>
      <c r="L5" s="14" t="s">
        <v>46</v>
      </c>
      <c r="M5" s="14">
        <v>92</v>
      </c>
    </row>
    <row r="6" spans="1:13" ht="51" x14ac:dyDescent="0.25">
      <c r="A6" s="14">
        <v>5</v>
      </c>
      <c r="B6" s="15" t="s">
        <v>149</v>
      </c>
      <c r="C6" s="14" t="s">
        <v>150</v>
      </c>
      <c r="D6" s="47">
        <v>5</v>
      </c>
      <c r="E6" s="14" t="s">
        <v>44</v>
      </c>
      <c r="F6" s="16">
        <v>230100</v>
      </c>
      <c r="G6" s="16">
        <v>37300</v>
      </c>
      <c r="H6" s="17">
        <v>0</v>
      </c>
      <c r="I6" s="17">
        <v>0</v>
      </c>
      <c r="J6" s="26"/>
      <c r="K6" s="27"/>
      <c r="L6" s="14" t="s">
        <v>53</v>
      </c>
      <c r="M6" s="14">
        <v>92</v>
      </c>
    </row>
    <row r="7" spans="1:13" ht="51" x14ac:dyDescent="0.25">
      <c r="A7" s="31">
        <v>6</v>
      </c>
      <c r="B7" s="32" t="s">
        <v>151</v>
      </c>
      <c r="C7" s="31" t="s">
        <v>152</v>
      </c>
      <c r="D7" s="33">
        <v>5</v>
      </c>
      <c r="E7" s="31" t="s">
        <v>44</v>
      </c>
      <c r="F7" s="34">
        <v>154100</v>
      </c>
      <c r="G7" s="34">
        <v>37300</v>
      </c>
      <c r="H7" s="35">
        <f t="shared" si="0"/>
        <v>770500</v>
      </c>
      <c r="I7" s="35">
        <f t="shared" si="1"/>
        <v>186500</v>
      </c>
      <c r="J7" s="48"/>
      <c r="K7" s="49"/>
      <c r="L7" s="31" t="s">
        <v>53</v>
      </c>
      <c r="M7" s="31">
        <v>92</v>
      </c>
    </row>
    <row r="8" spans="1:13" ht="63.75" x14ac:dyDescent="0.25">
      <c r="A8" s="30">
        <v>7</v>
      </c>
      <c r="B8" s="32" t="s">
        <v>153</v>
      </c>
      <c r="C8" s="50" t="s">
        <v>183</v>
      </c>
      <c r="D8" s="33">
        <v>1</v>
      </c>
      <c r="E8" s="31" t="s">
        <v>44</v>
      </c>
      <c r="F8" s="34">
        <v>100200</v>
      </c>
      <c r="G8" s="34">
        <v>29550</v>
      </c>
      <c r="H8" s="35">
        <f t="shared" si="0"/>
        <v>100200</v>
      </c>
      <c r="I8" s="35">
        <f t="shared" si="1"/>
        <v>29550</v>
      </c>
      <c r="J8" s="48"/>
      <c r="K8" s="49"/>
      <c r="L8" s="31" t="s">
        <v>53</v>
      </c>
      <c r="M8" s="31">
        <v>92</v>
      </c>
    </row>
    <row r="9" spans="1:13" ht="63.75" x14ac:dyDescent="0.25">
      <c r="A9" s="30">
        <v>8</v>
      </c>
      <c r="B9" s="32" t="s">
        <v>154</v>
      </c>
      <c r="C9" s="31" t="s">
        <v>184</v>
      </c>
      <c r="D9" s="33">
        <v>1</v>
      </c>
      <c r="E9" s="31" t="s">
        <v>44</v>
      </c>
      <c r="F9" s="34">
        <v>161000</v>
      </c>
      <c r="G9" s="34">
        <v>21200</v>
      </c>
      <c r="H9" s="35">
        <f t="shared" si="0"/>
        <v>161000</v>
      </c>
      <c r="I9" s="35">
        <f t="shared" si="1"/>
        <v>21200</v>
      </c>
      <c r="J9" s="48"/>
      <c r="K9" s="49"/>
      <c r="L9" s="31" t="s">
        <v>53</v>
      </c>
      <c r="M9" s="31">
        <v>92</v>
      </c>
    </row>
    <row r="10" spans="1:13" ht="63.75" x14ac:dyDescent="0.25">
      <c r="A10" s="3">
        <v>9</v>
      </c>
      <c r="B10" s="2" t="s">
        <v>155</v>
      </c>
      <c r="C10" s="3" t="s">
        <v>156</v>
      </c>
      <c r="D10" s="2">
        <v>1</v>
      </c>
      <c r="E10" s="3" t="s">
        <v>44</v>
      </c>
      <c r="F10" s="4">
        <v>124700</v>
      </c>
      <c r="G10" s="4">
        <v>11600</v>
      </c>
      <c r="H10" s="7">
        <f t="shared" si="0"/>
        <v>124700</v>
      </c>
      <c r="I10" s="7">
        <f t="shared" si="1"/>
        <v>11600</v>
      </c>
      <c r="J10" s="11"/>
      <c r="K10" s="12"/>
      <c r="L10" s="3" t="s">
        <v>53</v>
      </c>
      <c r="M10" s="3">
        <v>92</v>
      </c>
    </row>
    <row r="11" spans="1:13" x14ac:dyDescent="0.25">
      <c r="A11" s="9"/>
      <c r="B11" s="9"/>
      <c r="C11" s="9" t="s">
        <v>47</v>
      </c>
      <c r="D11" s="9"/>
      <c r="E11" s="9"/>
      <c r="F11" s="9"/>
      <c r="G11" s="9"/>
      <c r="H11" s="13">
        <f>ROUND(SUM(H2:H10),0)</f>
        <v>1156400</v>
      </c>
      <c r="I11" s="13">
        <f>ROUND(SUM(I2:I10),0)</f>
        <v>279570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"/>
  <sheetViews>
    <sheetView workbookViewId="0">
      <selection activeCell="J14" sqref="J14"/>
    </sheetView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38.25" x14ac:dyDescent="0.25">
      <c r="A2" s="3">
        <v>1</v>
      </c>
      <c r="B2" s="2" t="s">
        <v>159</v>
      </c>
      <c r="C2" s="3" t="s">
        <v>160</v>
      </c>
      <c r="D2" s="2">
        <v>1</v>
      </c>
      <c r="E2" s="3" t="s">
        <v>44</v>
      </c>
      <c r="F2" s="4">
        <v>0</v>
      </c>
      <c r="G2" s="52">
        <v>1736000</v>
      </c>
      <c r="H2" s="7">
        <f>ROUND(F2*D2,0)</f>
        <v>0</v>
      </c>
      <c r="I2" s="7">
        <f>ROUND(G2*D2,0)</f>
        <v>1736000</v>
      </c>
      <c r="J2" s="11"/>
      <c r="K2" s="12"/>
      <c r="L2" s="3" t="s">
        <v>53</v>
      </c>
      <c r="M2" s="3">
        <v>98</v>
      </c>
    </row>
    <row r="3" spans="1:13" ht="38.25" x14ac:dyDescent="0.25">
      <c r="A3" s="3">
        <v>2</v>
      </c>
      <c r="B3" s="2" t="s">
        <v>161</v>
      </c>
      <c r="C3" s="3" t="s">
        <v>162</v>
      </c>
      <c r="D3" s="2">
        <v>1</v>
      </c>
      <c r="E3" s="3" t="s">
        <v>44</v>
      </c>
      <c r="F3" s="4">
        <v>0</v>
      </c>
      <c r="G3" s="4">
        <v>2520000</v>
      </c>
      <c r="H3" s="7">
        <f>ROUND(F3*D3,0)</f>
        <v>0</v>
      </c>
      <c r="I3" s="7">
        <f>ROUND(G3*D3,0)</f>
        <v>2520000</v>
      </c>
      <c r="J3" s="11"/>
      <c r="K3" s="12"/>
      <c r="L3" s="3" t="s">
        <v>53</v>
      </c>
      <c r="M3" s="3">
        <v>98</v>
      </c>
    </row>
    <row r="4" spans="1:13" x14ac:dyDescent="0.25">
      <c r="A4" s="3">
        <v>3</v>
      </c>
      <c r="B4" s="2" t="s">
        <v>163</v>
      </c>
      <c r="C4" s="3" t="s">
        <v>164</v>
      </c>
      <c r="D4" s="2">
        <v>30</v>
      </c>
      <c r="E4" s="3" t="s">
        <v>44</v>
      </c>
      <c r="F4" s="4">
        <v>0</v>
      </c>
      <c r="G4" s="4">
        <v>39600</v>
      </c>
      <c r="H4" s="7">
        <f>ROUND(F4*D4,0)</f>
        <v>0</v>
      </c>
      <c r="I4" s="7">
        <f>ROUND(G4*D4,0)</f>
        <v>1188000</v>
      </c>
      <c r="J4" s="11"/>
      <c r="K4" s="12"/>
      <c r="L4" s="3" t="s">
        <v>53</v>
      </c>
      <c r="M4" s="3">
        <v>98</v>
      </c>
    </row>
    <row r="5" spans="1:13" x14ac:dyDescent="0.25">
      <c r="A5" s="9"/>
      <c r="B5" s="9"/>
      <c r="C5" s="9" t="s">
        <v>47</v>
      </c>
      <c r="D5" s="9"/>
      <c r="E5" s="9"/>
      <c r="F5" s="9"/>
      <c r="G5" s="9"/>
      <c r="H5" s="13">
        <f>ROUND(SUM(H2:H4),0)</f>
        <v>0</v>
      </c>
      <c r="I5" s="13">
        <f>ROUND(SUM(I2:I4),0)</f>
        <v>5444000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workbookViewId="0">
      <selection activeCell="J24" sqref="J24"/>
    </sheetView>
  </sheetViews>
  <sheetFormatPr defaultRowHeight="15" x14ac:dyDescent="0.25"/>
  <cols>
    <col min="1" max="1" width="30.7109375" customWidth="1"/>
    <col min="2" max="2" width="8.7109375" customWidth="1"/>
    <col min="3" max="4" width="12.7109375" customWidth="1"/>
  </cols>
  <sheetData>
    <row r="1" spans="1:4" x14ac:dyDescent="0.25">
      <c r="A1" s="2" t="s">
        <v>166</v>
      </c>
      <c r="C1" s="56" t="s">
        <v>17</v>
      </c>
      <c r="D1" s="56"/>
    </row>
    <row r="2" spans="1:4" x14ac:dyDescent="0.25">
      <c r="A2" s="2"/>
      <c r="C2" s="56"/>
      <c r="D2" s="56"/>
    </row>
    <row r="3" spans="1:4" x14ac:dyDescent="0.25">
      <c r="A3" s="2" t="s">
        <v>167</v>
      </c>
      <c r="C3" s="56" t="s">
        <v>169</v>
      </c>
      <c r="D3" s="56"/>
    </row>
    <row r="4" spans="1:4" x14ac:dyDescent="0.25">
      <c r="A4" s="3" t="s">
        <v>168</v>
      </c>
      <c r="C4" s="55" t="s">
        <v>170</v>
      </c>
      <c r="D4" s="55"/>
    </row>
    <row r="5" spans="1:4" x14ac:dyDescent="0.25">
      <c r="C5" s="55"/>
      <c r="D5" s="55"/>
    </row>
    <row r="6" spans="1:4" ht="15" customHeight="1" x14ac:dyDescent="0.25">
      <c r="C6" s="60" t="s">
        <v>189</v>
      </c>
      <c r="D6" s="60"/>
    </row>
    <row r="8" spans="1:4" x14ac:dyDescent="0.25">
      <c r="A8" s="55" t="s">
        <v>171</v>
      </c>
      <c r="B8" s="55"/>
      <c r="C8" s="55"/>
      <c r="D8" s="55"/>
    </row>
    <row r="9" spans="1:4" x14ac:dyDescent="0.25">
      <c r="A9" s="55"/>
      <c r="B9" s="55"/>
      <c r="C9" s="55"/>
      <c r="D9" s="55"/>
    </row>
    <row r="10" spans="1:4" x14ac:dyDescent="0.25">
      <c r="A10" s="55" t="s">
        <v>172</v>
      </c>
      <c r="B10" s="55"/>
      <c r="C10" s="55"/>
      <c r="D10" s="55"/>
    </row>
    <row r="11" spans="1:4" x14ac:dyDescent="0.25">
      <c r="A11" s="55" t="s">
        <v>173</v>
      </c>
      <c r="B11" s="55"/>
      <c r="C11" s="55"/>
      <c r="D11" s="55"/>
    </row>
    <row r="12" spans="1:4" x14ac:dyDescent="0.25">
      <c r="A12" s="55" t="s">
        <v>174</v>
      </c>
      <c r="B12" s="55"/>
      <c r="C12" s="55"/>
      <c r="D12" s="55"/>
    </row>
    <row r="13" spans="1:4" x14ac:dyDescent="0.25">
      <c r="A13" s="55"/>
      <c r="B13" s="55"/>
      <c r="C13" s="55"/>
      <c r="D13" s="55"/>
    </row>
    <row r="14" spans="1:4" x14ac:dyDescent="0.25">
      <c r="A14" s="55" t="s">
        <v>175</v>
      </c>
      <c r="B14" s="55"/>
      <c r="C14" s="55"/>
      <c r="D14" s="55"/>
    </row>
    <row r="15" spans="1:4" x14ac:dyDescent="0.25">
      <c r="A15" s="55"/>
      <c r="B15" s="55"/>
      <c r="C15" s="55"/>
      <c r="D15" s="55"/>
    </row>
    <row r="17" spans="1:4" ht="18.75" x14ac:dyDescent="0.25">
      <c r="A17" s="59" t="s">
        <v>176</v>
      </c>
      <c r="B17" s="59"/>
      <c r="C17" s="59"/>
      <c r="D17" s="59"/>
    </row>
    <row r="18" spans="1:4" x14ac:dyDescent="0.25">
      <c r="A18" s="1" t="s">
        <v>25</v>
      </c>
      <c r="B18" s="6"/>
      <c r="C18" s="6" t="s">
        <v>26</v>
      </c>
      <c r="D18" s="6" t="s">
        <v>27</v>
      </c>
    </row>
    <row r="19" spans="1:4" x14ac:dyDescent="0.25">
      <c r="A19" s="3" t="s">
        <v>177</v>
      </c>
      <c r="C19" s="7">
        <f>'Munkanem összesítő'!C12</f>
        <v>27415675</v>
      </c>
      <c r="D19" s="7">
        <f>'Munkanem összesítő'!D12</f>
        <v>35345702</v>
      </c>
    </row>
    <row r="20" spans="1:4" x14ac:dyDescent="0.25">
      <c r="A20" s="3" t="s">
        <v>178</v>
      </c>
      <c r="C20" s="57">
        <f>ROUND(C19+D19,0)</f>
        <v>62761377</v>
      </c>
      <c r="D20" s="57"/>
    </row>
    <row r="21" spans="1:4" x14ac:dyDescent="0.25">
      <c r="A21" s="3" t="s">
        <v>179</v>
      </c>
      <c r="B21" s="8">
        <v>0.27</v>
      </c>
      <c r="C21" s="57">
        <f>ROUND(C20*B21,0)</f>
        <v>16945572</v>
      </c>
      <c r="D21" s="57"/>
    </row>
    <row r="22" spans="1:4" x14ac:dyDescent="0.25">
      <c r="A22" s="9" t="s">
        <v>180</v>
      </c>
      <c r="B22" s="9"/>
      <c r="C22" s="58">
        <f>ROUND(C21+C20,0)</f>
        <v>79706949</v>
      </c>
      <c r="D22" s="58"/>
    </row>
  </sheetData>
  <mergeCells count="18">
    <mergeCell ref="C1:D1"/>
    <mergeCell ref="C2:D2"/>
    <mergeCell ref="C3:D3"/>
    <mergeCell ref="C4:D4"/>
    <mergeCell ref="C5:D5"/>
    <mergeCell ref="C6:D6"/>
    <mergeCell ref="A8:D8"/>
    <mergeCell ref="A9:D9"/>
    <mergeCell ref="A10:D10"/>
    <mergeCell ref="A11:D11"/>
    <mergeCell ref="C20:D20"/>
    <mergeCell ref="C21:D21"/>
    <mergeCell ref="C22:D22"/>
    <mergeCell ref="A12:D12"/>
    <mergeCell ref="A13:D13"/>
    <mergeCell ref="A14:D14"/>
    <mergeCell ref="A15:D15"/>
    <mergeCell ref="A17:D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activeCell="C10" sqref="C10"/>
    </sheetView>
  </sheetViews>
  <sheetFormatPr defaultRowHeight="15" x14ac:dyDescent="0.25"/>
  <cols>
    <col min="1" max="1" width="4.7109375" customWidth="1"/>
    <col min="2" max="2" width="30.7109375" customWidth="1"/>
    <col min="3" max="4" width="12.7109375" customWidth="1"/>
  </cols>
  <sheetData>
    <row r="1" spans="1:4" x14ac:dyDescent="0.25">
      <c r="A1" s="1" t="s">
        <v>24</v>
      </c>
      <c r="B1" s="1" t="s">
        <v>25</v>
      </c>
      <c r="C1" s="6" t="s">
        <v>26</v>
      </c>
      <c r="D1" s="6" t="s">
        <v>27</v>
      </c>
    </row>
    <row r="2" spans="1:4" x14ac:dyDescent="0.25">
      <c r="A2" s="3" t="s">
        <v>28</v>
      </c>
      <c r="B2" s="3" t="s">
        <v>29</v>
      </c>
      <c r="C2" s="4">
        <f>'12.Felvonulási létesítmények'!H3</f>
        <v>142000</v>
      </c>
      <c r="D2" s="4">
        <f>'12.Felvonulási létesítmények'!I3</f>
        <v>0</v>
      </c>
    </row>
    <row r="3" spans="1:4" x14ac:dyDescent="0.25">
      <c r="A3" s="3" t="s">
        <v>48</v>
      </c>
      <c r="B3" s="3" t="s">
        <v>49</v>
      </c>
      <c r="C3" s="4">
        <f>'19.Költségtérítések'!H3</f>
        <v>40000</v>
      </c>
      <c r="D3" s="4">
        <f>'19.Költségtérítések'!I3</f>
        <v>348750</v>
      </c>
    </row>
    <row r="4" spans="1:4" x14ac:dyDescent="0.25">
      <c r="A4" s="3" t="s">
        <v>54</v>
      </c>
      <c r="B4" s="3" t="s">
        <v>55</v>
      </c>
      <c r="C4" s="4">
        <f>'21.Irtás, föld- és sziklamunka'!H12</f>
        <v>2587000</v>
      </c>
      <c r="D4" s="4">
        <f>'21.Irtás, föld- és sziklamunka'!I12</f>
        <v>6817898</v>
      </c>
    </row>
    <row r="5" spans="1:4" x14ac:dyDescent="0.25">
      <c r="A5" s="3" t="s">
        <v>79</v>
      </c>
      <c r="B5" s="3" t="s">
        <v>80</v>
      </c>
      <c r="C5" s="4">
        <f>'31.Helyszíni beton és vasbeton'!H4</f>
        <v>318000</v>
      </c>
      <c r="D5" s="4">
        <f>'31.Helyszíni beton és vasbeton'!I4</f>
        <v>181440</v>
      </c>
    </row>
    <row r="6" spans="1:4" ht="25.5" x14ac:dyDescent="0.25">
      <c r="A6" s="3" t="s">
        <v>86</v>
      </c>
      <c r="B6" s="3" t="s">
        <v>87</v>
      </c>
      <c r="C6" s="4">
        <f>'32.Előregyártott épületszerkez'!H3</f>
        <v>0</v>
      </c>
      <c r="D6" s="4">
        <f>'32.Előregyártott épületszerkez'!I3</f>
        <v>8640</v>
      </c>
    </row>
    <row r="7" spans="1:4" ht="25.5" x14ac:dyDescent="0.25">
      <c r="A7" s="3" t="s">
        <v>91</v>
      </c>
      <c r="B7" s="3" t="s">
        <v>92</v>
      </c>
      <c r="C7" s="4">
        <f>'61.Útburkolat alap és makadámb'!H7</f>
        <v>20488900</v>
      </c>
      <c r="D7" s="4">
        <f>'61.Útburkolat alap és makadámb'!I7</f>
        <v>17821424</v>
      </c>
    </row>
    <row r="8" spans="1:4" x14ac:dyDescent="0.25">
      <c r="A8" s="3" t="s">
        <v>103</v>
      </c>
      <c r="B8" s="3" t="s">
        <v>104</v>
      </c>
      <c r="C8" s="4">
        <f>'62.Kőburkolat készítése'!H4</f>
        <v>281700</v>
      </c>
      <c r="D8" s="4">
        <f>'62.Kőburkolat készítése'!I4</f>
        <v>521600</v>
      </c>
    </row>
    <row r="9" spans="1:4" x14ac:dyDescent="0.25">
      <c r="A9" s="3" t="s">
        <v>109</v>
      </c>
      <c r="B9" s="3" t="s">
        <v>110</v>
      </c>
      <c r="C9" s="4">
        <f>'91.Kert- és parképítési munkák'!H15</f>
        <v>2401675</v>
      </c>
      <c r="D9" s="4">
        <f>'91.Kert- és parképítési munkák'!I15</f>
        <v>3922380</v>
      </c>
    </row>
    <row r="10" spans="1:4" ht="25.5" x14ac:dyDescent="0.25">
      <c r="A10" s="3" t="s">
        <v>138</v>
      </c>
      <c r="B10" s="3" t="s">
        <v>139</v>
      </c>
      <c r="C10" s="4">
        <f>'92.Szabadtéri, szabadidő és sp'!H11</f>
        <v>1156400</v>
      </c>
      <c r="D10" s="4">
        <f>'92.Szabadtéri, szabadidő és sp'!I11</f>
        <v>279570</v>
      </c>
    </row>
    <row r="11" spans="1:4" x14ac:dyDescent="0.25">
      <c r="A11" s="3" t="s">
        <v>157</v>
      </c>
      <c r="B11" s="3" t="s">
        <v>158</v>
      </c>
      <c r="C11" s="4">
        <f>'98.Egyéb járulékos munkák'!H5</f>
        <v>0</v>
      </c>
      <c r="D11" s="4">
        <f>'98.Egyéb járulékos munkák'!I5</f>
        <v>5444000</v>
      </c>
    </row>
    <row r="12" spans="1:4" x14ac:dyDescent="0.25">
      <c r="A12" s="9"/>
      <c r="B12" s="9" t="s">
        <v>165</v>
      </c>
      <c r="C12" s="9">
        <f>ROUND(SUM(C2:C11),0)</f>
        <v>27415675</v>
      </c>
      <c r="D12" s="9">
        <f>ROUND(SUM(D2:D11),0)</f>
        <v>35345702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workbookViewId="0"/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38.25" x14ac:dyDescent="0.25">
      <c r="A2" s="3">
        <v>1</v>
      </c>
      <c r="B2" s="2" t="s">
        <v>42</v>
      </c>
      <c r="C2" s="3" t="s">
        <v>43</v>
      </c>
      <c r="D2" s="2">
        <v>2</v>
      </c>
      <c r="E2" s="3" t="s">
        <v>44</v>
      </c>
      <c r="F2" s="4">
        <v>71000</v>
      </c>
      <c r="G2" s="4">
        <v>0</v>
      </c>
      <c r="H2" s="7">
        <f>ROUND(F2*D2,0)</f>
        <v>142000</v>
      </c>
      <c r="I2" s="7">
        <f>ROUND(G2*D2,0)</f>
        <v>0</v>
      </c>
      <c r="J2" s="11"/>
      <c r="K2" s="12" t="s">
        <v>45</v>
      </c>
      <c r="L2" s="3" t="s">
        <v>46</v>
      </c>
      <c r="M2" s="3">
        <v>12</v>
      </c>
    </row>
    <row r="3" spans="1:13" x14ac:dyDescent="0.25">
      <c r="A3" s="9"/>
      <c r="B3" s="9"/>
      <c r="C3" s="9" t="s">
        <v>47</v>
      </c>
      <c r="D3" s="9"/>
      <c r="E3" s="9"/>
      <c r="F3" s="9"/>
      <c r="G3" s="9"/>
      <c r="H3" s="13">
        <f>ROUND(SUM(H2:H2),0)</f>
        <v>142000</v>
      </c>
      <c r="I3" s="13">
        <f>ROUND(SUM(I2:I2),0)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"/>
  <sheetViews>
    <sheetView workbookViewId="0"/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38.25" x14ac:dyDescent="0.25">
      <c r="A2" s="3">
        <v>1</v>
      </c>
      <c r="B2" s="2" t="s">
        <v>50</v>
      </c>
      <c r="C2" s="3" t="s">
        <v>51</v>
      </c>
      <c r="D2" s="2">
        <v>1</v>
      </c>
      <c r="E2" s="3" t="s">
        <v>52</v>
      </c>
      <c r="F2" s="4">
        <v>40000</v>
      </c>
      <c r="G2" s="4">
        <v>348750</v>
      </c>
      <c r="H2" s="7">
        <f>ROUND(F2*D2,0)</f>
        <v>40000</v>
      </c>
      <c r="I2" s="7">
        <f>ROUND(G2*D2,0)</f>
        <v>348750</v>
      </c>
      <c r="J2" s="11"/>
      <c r="K2" s="12"/>
      <c r="L2" s="3" t="s">
        <v>53</v>
      </c>
      <c r="M2" s="3">
        <v>19</v>
      </c>
    </row>
    <row r="3" spans="1:13" x14ac:dyDescent="0.25">
      <c r="A3" s="9"/>
      <c r="B3" s="9"/>
      <c r="C3" s="9" t="s">
        <v>47</v>
      </c>
      <c r="D3" s="9"/>
      <c r="E3" s="9"/>
      <c r="F3" s="9"/>
      <c r="G3" s="9"/>
      <c r="H3" s="13">
        <f>ROUND(SUM(H2:H2),0)</f>
        <v>40000</v>
      </c>
      <c r="I3" s="13">
        <f>ROUND(SUM(I2:I2),0)</f>
        <v>348750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"/>
  <sheetViews>
    <sheetView topLeftCell="A4" workbookViewId="0">
      <selection activeCell="G8" sqref="G8"/>
    </sheetView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38.25" x14ac:dyDescent="0.25">
      <c r="A2" s="3">
        <v>1</v>
      </c>
      <c r="B2" s="2" t="s">
        <v>56</v>
      </c>
      <c r="C2" s="3" t="s">
        <v>57</v>
      </c>
      <c r="D2" s="2">
        <v>12</v>
      </c>
      <c r="E2" s="3" t="s">
        <v>44</v>
      </c>
      <c r="F2" s="4">
        <v>0</v>
      </c>
      <c r="G2" s="4">
        <v>20854</v>
      </c>
      <c r="H2" s="7">
        <f t="shared" ref="H2:H11" si="0">ROUND(F2*D2,0)</f>
        <v>0</v>
      </c>
      <c r="I2" s="7">
        <f t="shared" ref="I2:I11" si="1">ROUND(G2*D2,0)</f>
        <v>250248</v>
      </c>
      <c r="J2" s="11"/>
      <c r="K2" s="12"/>
      <c r="L2" s="3" t="s">
        <v>53</v>
      </c>
      <c r="M2" s="3">
        <v>21</v>
      </c>
    </row>
    <row r="3" spans="1:13" ht="38.25" x14ac:dyDescent="0.25">
      <c r="A3" s="36">
        <v>2</v>
      </c>
      <c r="B3" s="37" t="s">
        <v>58</v>
      </c>
      <c r="C3" s="36" t="s">
        <v>59</v>
      </c>
      <c r="D3" s="38">
        <v>219</v>
      </c>
      <c r="E3" s="36" t="s">
        <v>60</v>
      </c>
      <c r="F3" s="39">
        <v>0</v>
      </c>
      <c r="G3" s="39">
        <v>4240</v>
      </c>
      <c r="H3" s="40">
        <f t="shared" si="0"/>
        <v>0</v>
      </c>
      <c r="I3" s="40">
        <v>0</v>
      </c>
      <c r="J3" s="11"/>
      <c r="K3" s="12"/>
      <c r="L3" s="3" t="s">
        <v>53</v>
      </c>
      <c r="M3" s="3">
        <v>21</v>
      </c>
    </row>
    <row r="4" spans="1:13" ht="38.25" x14ac:dyDescent="0.25">
      <c r="A4" s="31"/>
      <c r="B4" s="32" t="s">
        <v>185</v>
      </c>
      <c r="C4" s="31" t="s">
        <v>186</v>
      </c>
      <c r="D4" s="33">
        <v>219</v>
      </c>
      <c r="E4" s="31" t="s">
        <v>60</v>
      </c>
      <c r="F4" s="34">
        <v>0</v>
      </c>
      <c r="G4" s="34">
        <v>2500</v>
      </c>
      <c r="H4" s="35">
        <f t="shared" ref="H4" si="2">ROUND(F4*D4,0)</f>
        <v>0</v>
      </c>
      <c r="I4" s="35">
        <f t="shared" ref="I4" si="3">ROUND(G4*D4,0)</f>
        <v>547500</v>
      </c>
      <c r="J4" s="11"/>
      <c r="K4" s="12"/>
      <c r="L4" s="3"/>
      <c r="M4" s="3"/>
    </row>
    <row r="5" spans="1:13" ht="63.75" x14ac:dyDescent="0.25">
      <c r="A5" s="3">
        <v>3</v>
      </c>
      <c r="B5" s="2" t="s">
        <v>61</v>
      </c>
      <c r="C5" s="3" t="s">
        <v>62</v>
      </c>
      <c r="D5" s="2">
        <v>310</v>
      </c>
      <c r="E5" s="3" t="s">
        <v>63</v>
      </c>
      <c r="F5" s="4">
        <v>0</v>
      </c>
      <c r="G5" s="4">
        <v>3100</v>
      </c>
      <c r="H5" s="7">
        <f t="shared" si="0"/>
        <v>0</v>
      </c>
      <c r="I5" s="7">
        <f t="shared" si="1"/>
        <v>961000</v>
      </c>
      <c r="J5" s="11"/>
      <c r="K5" s="12"/>
      <c r="L5" s="3" t="s">
        <v>53</v>
      </c>
      <c r="M5" s="3">
        <v>21</v>
      </c>
    </row>
    <row r="6" spans="1:13" ht="38.25" x14ac:dyDescent="0.25">
      <c r="A6" s="3">
        <v>4</v>
      </c>
      <c r="B6" s="2" t="s">
        <v>64</v>
      </c>
      <c r="C6" s="3" t="s">
        <v>65</v>
      </c>
      <c r="D6" s="2">
        <v>1</v>
      </c>
      <c r="E6" s="3" t="s">
        <v>44</v>
      </c>
      <c r="F6" s="4">
        <v>32800</v>
      </c>
      <c r="G6" s="4">
        <v>8000</v>
      </c>
      <c r="H6" s="7">
        <f t="shared" si="0"/>
        <v>32800</v>
      </c>
      <c r="I6" s="7">
        <f t="shared" si="1"/>
        <v>8000</v>
      </c>
      <c r="J6" s="11"/>
      <c r="K6" s="12" t="s">
        <v>66</v>
      </c>
      <c r="L6" s="3" t="s">
        <v>46</v>
      </c>
      <c r="M6" s="3">
        <v>21</v>
      </c>
    </row>
    <row r="7" spans="1:13" ht="76.5" x14ac:dyDescent="0.25">
      <c r="A7" s="14">
        <v>5</v>
      </c>
      <c r="B7" s="15" t="s">
        <v>67</v>
      </c>
      <c r="C7" s="53" t="s">
        <v>190</v>
      </c>
      <c r="D7" s="33">
        <v>13</v>
      </c>
      <c r="E7" s="14" t="s">
        <v>60</v>
      </c>
      <c r="F7" s="16">
        <v>0</v>
      </c>
      <c r="G7" s="16">
        <v>2350</v>
      </c>
      <c r="H7" s="17">
        <f t="shared" si="0"/>
        <v>0</v>
      </c>
      <c r="I7" s="17">
        <f t="shared" si="1"/>
        <v>30550</v>
      </c>
      <c r="J7" s="11"/>
      <c r="K7" s="12"/>
      <c r="L7" s="3" t="s">
        <v>53</v>
      </c>
      <c r="M7" s="3">
        <v>21</v>
      </c>
    </row>
    <row r="8" spans="1:13" ht="63.75" x14ac:dyDescent="0.25">
      <c r="A8" s="3">
        <v>6</v>
      </c>
      <c r="B8" s="2" t="s">
        <v>68</v>
      </c>
      <c r="C8" s="3" t="s">
        <v>69</v>
      </c>
      <c r="D8" s="2">
        <v>438</v>
      </c>
      <c r="E8" s="3" t="s">
        <v>60</v>
      </c>
      <c r="F8" s="4">
        <v>5700</v>
      </c>
      <c r="G8" s="4">
        <v>8700</v>
      </c>
      <c r="H8" s="7">
        <f t="shared" si="0"/>
        <v>2496600</v>
      </c>
      <c r="I8" s="7">
        <f t="shared" si="1"/>
        <v>3810600</v>
      </c>
      <c r="J8" s="11"/>
      <c r="K8" s="12"/>
      <c r="L8" s="3" t="s">
        <v>53</v>
      </c>
      <c r="M8" s="3">
        <v>21</v>
      </c>
    </row>
    <row r="9" spans="1:13" ht="63.75" x14ac:dyDescent="0.25">
      <c r="A9" s="3">
        <v>7</v>
      </c>
      <c r="B9" s="2" t="s">
        <v>70</v>
      </c>
      <c r="C9" s="3" t="s">
        <v>71</v>
      </c>
      <c r="D9" s="2">
        <v>38</v>
      </c>
      <c r="E9" s="3" t="s">
        <v>63</v>
      </c>
      <c r="F9" s="4">
        <v>0</v>
      </c>
      <c r="G9" s="4">
        <v>17900</v>
      </c>
      <c r="H9" s="7">
        <f t="shared" si="0"/>
        <v>0</v>
      </c>
      <c r="I9" s="7">
        <f t="shared" si="1"/>
        <v>680200</v>
      </c>
      <c r="J9" s="11" t="s">
        <v>72</v>
      </c>
      <c r="K9" s="12" t="s">
        <v>73</v>
      </c>
      <c r="L9" s="3" t="s">
        <v>46</v>
      </c>
      <c r="M9" s="3">
        <v>21</v>
      </c>
    </row>
    <row r="10" spans="1:13" ht="63.75" x14ac:dyDescent="0.25">
      <c r="A10" s="3">
        <v>8</v>
      </c>
      <c r="B10" s="2" t="s">
        <v>74</v>
      </c>
      <c r="C10" s="3" t="s">
        <v>75</v>
      </c>
      <c r="D10" s="2">
        <v>32</v>
      </c>
      <c r="E10" s="3" t="s">
        <v>63</v>
      </c>
      <c r="F10" s="4">
        <v>1800</v>
      </c>
      <c r="G10" s="4">
        <v>15500</v>
      </c>
      <c r="H10" s="7">
        <f t="shared" si="0"/>
        <v>57600</v>
      </c>
      <c r="I10" s="7">
        <f t="shared" si="1"/>
        <v>496000</v>
      </c>
      <c r="J10" s="11"/>
      <c r="K10" s="12"/>
      <c r="L10" s="3" t="s">
        <v>53</v>
      </c>
      <c r="M10" s="3">
        <v>21</v>
      </c>
    </row>
    <row r="11" spans="1:13" ht="51" x14ac:dyDescent="0.25">
      <c r="A11" s="3">
        <v>9</v>
      </c>
      <c r="B11" s="2" t="s">
        <v>76</v>
      </c>
      <c r="C11" s="3" t="s">
        <v>77</v>
      </c>
      <c r="D11" s="2">
        <v>1</v>
      </c>
      <c r="E11" s="3" t="s">
        <v>44</v>
      </c>
      <c r="F11" s="4">
        <v>0</v>
      </c>
      <c r="G11" s="4">
        <v>33800</v>
      </c>
      <c r="H11" s="7">
        <f t="shared" si="0"/>
        <v>0</v>
      </c>
      <c r="I11" s="7">
        <f t="shared" si="1"/>
        <v>33800</v>
      </c>
      <c r="J11" s="11"/>
      <c r="K11" s="12" t="s">
        <v>78</v>
      </c>
      <c r="L11" s="3" t="s">
        <v>46</v>
      </c>
      <c r="M11" s="3">
        <v>21</v>
      </c>
    </row>
    <row r="12" spans="1:13" x14ac:dyDescent="0.25">
      <c r="A12" s="9"/>
      <c r="B12" s="9"/>
      <c r="C12" s="9" t="s">
        <v>47</v>
      </c>
      <c r="D12" s="9"/>
      <c r="E12" s="9"/>
      <c r="F12" s="9"/>
      <c r="G12" s="9"/>
      <c r="H12" s="13">
        <f>ROUND(SUM(H2:H11),0)</f>
        <v>2587000</v>
      </c>
      <c r="I12" s="13">
        <f>ROUND(SUM(I2:I11),0)</f>
        <v>6817898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"/>
  <sheetViews>
    <sheetView workbookViewId="0">
      <selection activeCell="H10" sqref="H10"/>
    </sheetView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51" x14ac:dyDescent="0.25">
      <c r="A2" s="41">
        <v>1</v>
      </c>
      <c r="B2" s="42" t="s">
        <v>81</v>
      </c>
      <c r="C2" s="43" t="s">
        <v>82</v>
      </c>
      <c r="D2" s="42">
        <v>265</v>
      </c>
      <c r="E2" s="43" t="s">
        <v>83</v>
      </c>
      <c r="F2" s="44">
        <v>7965</v>
      </c>
      <c r="G2" s="44">
        <v>4680</v>
      </c>
      <c r="H2" s="45">
        <v>0</v>
      </c>
      <c r="I2" s="45">
        <v>0</v>
      </c>
      <c r="J2" s="11"/>
      <c r="K2" s="12"/>
      <c r="L2" s="3" t="s">
        <v>53</v>
      </c>
      <c r="M2" s="3">
        <v>31</v>
      </c>
    </row>
    <row r="3" spans="1:13" ht="38.25" x14ac:dyDescent="0.25">
      <c r="A3" s="3">
        <v>2</v>
      </c>
      <c r="B3" s="2" t="s">
        <v>84</v>
      </c>
      <c r="C3" s="29" t="s">
        <v>187</v>
      </c>
      <c r="D3" s="2">
        <v>60</v>
      </c>
      <c r="E3" s="3" t="s">
        <v>85</v>
      </c>
      <c r="F3" s="4">
        <v>5300</v>
      </c>
      <c r="G3" s="4">
        <v>3024</v>
      </c>
      <c r="H3" s="7">
        <f>ROUND(F3*D3,0)</f>
        <v>318000</v>
      </c>
      <c r="I3" s="7">
        <f>ROUND(G3*D3,0)</f>
        <v>181440</v>
      </c>
      <c r="J3" s="11"/>
      <c r="K3" s="12"/>
      <c r="L3" s="3" t="s">
        <v>53</v>
      </c>
      <c r="M3" s="3">
        <v>31</v>
      </c>
    </row>
    <row r="4" spans="1:13" x14ac:dyDescent="0.25">
      <c r="A4" s="9"/>
      <c r="B4" s="9"/>
      <c r="C4" s="9" t="s">
        <v>47</v>
      </c>
      <c r="D4" s="9"/>
      <c r="E4" s="9"/>
      <c r="F4" s="9"/>
      <c r="G4" s="9"/>
      <c r="H4" s="13">
        <f>ROUND(SUM(H2:H3),0)</f>
        <v>318000</v>
      </c>
      <c r="I4" s="13">
        <f>ROUND(SUM(I2:I3),0)</f>
        <v>181440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"/>
  <sheetViews>
    <sheetView workbookViewId="0"/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38.25" x14ac:dyDescent="0.25">
      <c r="A2" s="3">
        <v>1</v>
      </c>
      <c r="B2" s="2" t="s">
        <v>88</v>
      </c>
      <c r="C2" s="3" t="s">
        <v>89</v>
      </c>
      <c r="D2" s="2">
        <v>6</v>
      </c>
      <c r="E2" s="3" t="s">
        <v>44</v>
      </c>
      <c r="F2" s="4">
        <v>0</v>
      </c>
      <c r="G2" s="4">
        <v>1440</v>
      </c>
      <c r="H2" s="7">
        <f>ROUND(F2*D2,0)</f>
        <v>0</v>
      </c>
      <c r="I2" s="7">
        <f>ROUND(G2*D2,0)</f>
        <v>8640</v>
      </c>
      <c r="J2" s="11"/>
      <c r="K2" s="12" t="s">
        <v>90</v>
      </c>
      <c r="L2" s="3" t="s">
        <v>46</v>
      </c>
      <c r="M2" s="3">
        <v>32</v>
      </c>
    </row>
    <row r="3" spans="1:13" x14ac:dyDescent="0.25">
      <c r="A3" s="9"/>
      <c r="B3" s="9"/>
      <c r="C3" s="9" t="s">
        <v>47</v>
      </c>
      <c r="D3" s="9"/>
      <c r="E3" s="9"/>
      <c r="F3" s="9"/>
      <c r="G3" s="9"/>
      <c r="H3" s="13">
        <f>ROUND(SUM(H2:H2),0)</f>
        <v>0</v>
      </c>
      <c r="I3" s="13">
        <f>ROUND(SUM(I2:I2),0)</f>
        <v>8640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tabSelected="1" workbookViewId="0">
      <selection activeCell="C3" sqref="C3"/>
    </sheetView>
  </sheetViews>
  <sheetFormatPr defaultRowHeight="15" x14ac:dyDescent="0.25"/>
  <cols>
    <col min="1" max="1" width="4.7109375" customWidth="1"/>
    <col min="2" max="2" width="20.7109375" customWidth="1"/>
    <col min="3" max="3" width="35.7109375" customWidth="1"/>
    <col min="4" max="4" width="7.7109375" customWidth="1"/>
    <col min="5" max="5" width="8.7109375" customWidth="1"/>
    <col min="6" max="9" width="12.7109375" customWidth="1"/>
    <col min="10" max="10" width="20.7109375" customWidth="1"/>
    <col min="11" max="11" width="12.7109375" customWidth="1"/>
    <col min="12" max="12" width="6.7109375" customWidth="1"/>
    <col min="13" max="13" width="8.7109375" customWidth="1"/>
  </cols>
  <sheetData>
    <row r="1" spans="1:13" ht="25.5" x14ac:dyDescent="0.25">
      <c r="A1" s="1" t="s">
        <v>24</v>
      </c>
      <c r="B1" s="1" t="s">
        <v>30</v>
      </c>
      <c r="C1" s="1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10" t="s">
        <v>38</v>
      </c>
      <c r="K1" s="10" t="s">
        <v>39</v>
      </c>
      <c r="L1" s="10" t="s">
        <v>40</v>
      </c>
      <c r="M1" s="10" t="s">
        <v>41</v>
      </c>
    </row>
    <row r="2" spans="1:13" ht="51" x14ac:dyDescent="0.25">
      <c r="A2" s="3">
        <v>1</v>
      </c>
      <c r="B2" s="2" t="s">
        <v>93</v>
      </c>
      <c r="C2" s="3" t="s">
        <v>94</v>
      </c>
      <c r="D2" s="2">
        <v>75</v>
      </c>
      <c r="E2" s="3" t="s">
        <v>63</v>
      </c>
      <c r="F2" s="4">
        <v>13000</v>
      </c>
      <c r="G2" s="4">
        <v>62080</v>
      </c>
      <c r="H2" s="7">
        <f>ROUND(F2*D2,0)</f>
        <v>975000</v>
      </c>
      <c r="I2" s="7">
        <f>ROUND(G2*D2,0)</f>
        <v>4656000</v>
      </c>
      <c r="J2" s="11"/>
      <c r="K2" s="12"/>
      <c r="L2" s="3" t="s">
        <v>53</v>
      </c>
      <c r="M2" s="3">
        <v>61</v>
      </c>
    </row>
    <row r="3" spans="1:13" ht="51" x14ac:dyDescent="0.25">
      <c r="A3" s="3">
        <v>2</v>
      </c>
      <c r="B3" s="2" t="s">
        <v>95</v>
      </c>
      <c r="C3" s="3" t="s">
        <v>96</v>
      </c>
      <c r="D3" s="2">
        <v>71</v>
      </c>
      <c r="E3" s="3" t="s">
        <v>63</v>
      </c>
      <c r="F3" s="4">
        <v>28000</v>
      </c>
      <c r="G3" s="4">
        <v>62200</v>
      </c>
      <c r="H3" s="7">
        <f>ROUND(F3*D3,0)</f>
        <v>1988000</v>
      </c>
      <c r="I3" s="7">
        <f>ROUND(G3*D3,0)</f>
        <v>4416200</v>
      </c>
      <c r="J3" s="11"/>
      <c r="K3" s="12"/>
      <c r="L3" s="3" t="s">
        <v>53</v>
      </c>
      <c r="M3" s="3">
        <v>61</v>
      </c>
    </row>
    <row r="4" spans="1:13" ht="38.25" x14ac:dyDescent="0.25">
      <c r="A4" s="3">
        <v>3</v>
      </c>
      <c r="B4" s="2" t="s">
        <v>97</v>
      </c>
      <c r="C4" s="3" t="s">
        <v>98</v>
      </c>
      <c r="D4" s="2">
        <v>401</v>
      </c>
      <c r="E4" s="3" t="s">
        <v>83</v>
      </c>
      <c r="F4" s="4">
        <v>1900</v>
      </c>
      <c r="G4" s="4">
        <v>2664</v>
      </c>
      <c r="H4" s="7">
        <f>ROUND(F4*D4,0)</f>
        <v>761900</v>
      </c>
      <c r="I4" s="7">
        <f>ROUND(G4*D4,0)</f>
        <v>1068264</v>
      </c>
      <c r="J4" s="11"/>
      <c r="K4" s="12"/>
      <c r="L4" s="3" t="s">
        <v>53</v>
      </c>
      <c r="M4" s="3">
        <v>61</v>
      </c>
    </row>
    <row r="5" spans="1:13" ht="51" x14ac:dyDescent="0.25">
      <c r="A5" s="3">
        <v>4</v>
      </c>
      <c r="B5" s="2" t="s">
        <v>99</v>
      </c>
      <c r="C5" s="3" t="s">
        <v>100</v>
      </c>
      <c r="D5" s="2">
        <v>381</v>
      </c>
      <c r="E5" s="3" t="s">
        <v>83</v>
      </c>
      <c r="F5" s="4">
        <v>22000</v>
      </c>
      <c r="G5" s="4">
        <v>10080</v>
      </c>
      <c r="H5" s="7">
        <f>ROUND(F5*D5,0)</f>
        <v>8382000</v>
      </c>
      <c r="I5" s="7">
        <f>ROUND(G5*D5,0)</f>
        <v>3840480</v>
      </c>
      <c r="J5" s="11"/>
      <c r="K5" s="12"/>
      <c r="L5" s="3" t="s">
        <v>53</v>
      </c>
      <c r="M5" s="3">
        <v>61</v>
      </c>
    </row>
    <row r="6" spans="1:13" ht="51" x14ac:dyDescent="0.25">
      <c r="A6" s="3">
        <v>5</v>
      </c>
      <c r="B6" s="2" t="s">
        <v>101</v>
      </c>
      <c r="C6" s="3" t="s">
        <v>102</v>
      </c>
      <c r="D6" s="2">
        <v>381</v>
      </c>
      <c r="E6" s="3" t="s">
        <v>83</v>
      </c>
      <c r="F6" s="4">
        <v>22000</v>
      </c>
      <c r="G6" s="4">
        <v>10080</v>
      </c>
      <c r="H6" s="7">
        <f>ROUND(F6*D6,0)</f>
        <v>8382000</v>
      </c>
      <c r="I6" s="7">
        <f>ROUND(G6*D6,0)</f>
        <v>3840480</v>
      </c>
      <c r="J6" s="11"/>
      <c r="K6" s="12"/>
      <c r="L6" s="3" t="s">
        <v>53</v>
      </c>
      <c r="M6" s="3">
        <v>61</v>
      </c>
    </row>
    <row r="7" spans="1:13" x14ac:dyDescent="0.25">
      <c r="A7" s="9"/>
      <c r="B7" s="9"/>
      <c r="C7" s="9" t="s">
        <v>47</v>
      </c>
      <c r="D7" s="9"/>
      <c r="E7" s="9"/>
      <c r="F7" s="9"/>
      <c r="G7" s="9"/>
      <c r="H7" s="13">
        <f>ROUND(SUM(H2:H6),0)</f>
        <v>20488900</v>
      </c>
      <c r="I7" s="13">
        <f>ROUND(SUM(I2:I6),0)</f>
        <v>17821424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Info</vt:lpstr>
      <vt:lpstr>Főösszesítő</vt:lpstr>
      <vt:lpstr>Munkanem összesítő</vt:lpstr>
      <vt:lpstr>12.Felvonulási létesítmények</vt:lpstr>
      <vt:lpstr>19.Költségtérítések</vt:lpstr>
      <vt:lpstr>21.Irtás, föld- és sziklamunka</vt:lpstr>
      <vt:lpstr>31.Helyszíni beton és vasbeton</vt:lpstr>
      <vt:lpstr>32.Előregyártott épületszerkez</vt:lpstr>
      <vt:lpstr>61.Útburkolat alap és makadámb</vt:lpstr>
      <vt:lpstr>62.Kőburkolat készítése</vt:lpstr>
      <vt:lpstr>91.Kert- és parképítési munkák</vt:lpstr>
      <vt:lpstr>92.Szabadtéri, szabadidő és sp</vt:lpstr>
      <vt:lpstr>98.Egyéb járulékos munkák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Kisbér, Gamma-park</dc:title>
  <dc:subject/>
  <dc:creator>user</dc:creator>
  <cp:keywords/>
  <dc:description/>
  <cp:lastModifiedBy>Bánki Szilvia</cp:lastModifiedBy>
  <dcterms:created xsi:type="dcterms:W3CDTF">2024-05-27T07:24:09Z</dcterms:created>
  <dcterms:modified xsi:type="dcterms:W3CDTF">2024-06-27T06:21:52Z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448301</vt:lpwstr>
  </property>
  <property fmtid="{D5CDD505-2E9C-101B-9397-08002B2CF9AE}" pid="3" name="title">
    <vt:lpwstr>Kisbér, Gamma-park</vt:lpwstr>
  </property>
  <property fmtid="{D5CDD505-2E9C-101B-9397-08002B2CF9AE}" pid="4" name="lessonfee">
    <vt:i4>7200</vt:i4>
  </property>
  <property fmtid="{D5CDD505-2E9C-101B-9397-08002B2CF9AE}" pid="5" name="norm_type_id">
    <vt:lpwstr>1</vt:lpwstr>
  </property>
  <property fmtid="{D5CDD505-2E9C-101B-9397-08002B2CF9AE}" pid="6" name="tender_iow_id">
    <vt:lpwstr>17</vt:lpwstr>
  </property>
  <property fmtid="{D5CDD505-2E9C-101B-9397-08002B2CF9AE}" pid="7" name="created">
    <vt:lpwstr>2024-05-27 07:24:09</vt:lpwstr>
  </property>
  <property fmtid="{D5CDD505-2E9C-101B-9397-08002B2CF9AE}" pid="8" name="changed">
    <vt:lpwstr>2024-05-27 19:08:13</vt:lpwstr>
  </property>
  <property fmtid="{D5CDD505-2E9C-101B-9397-08002B2CF9AE}" pid="9" name="osum">
    <vt:i4>0</vt:i4>
  </property>
  <property fmtid="{D5CDD505-2E9C-101B-9397-08002B2CF9AE}" pid="10" name="priceversion">
    <vt:lpwstr>2024.04.01</vt:lpwstr>
  </property>
  <property fmtid="{D5CDD505-2E9C-101B-9397-08002B2CF9AE}" pid="11" name="currency">
    <vt:lpwstr>HUF</vt:lpwstr>
  </property>
</Properties>
</file>